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ZRN" sheetId="2" r:id="rId2"/>
    <sheet name="002 - VRN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'001 - ZRN'!$C$128:$K$1039</definedName>
    <definedName name="_xlnm.Print_Area" localSheetId="1">'001 - ZRN'!$C$4:$J$76,'001 - ZRN'!$C$82:$J$110,'001 - ZRN'!$C$116:$K$1039</definedName>
    <definedName name="_xlnm.Print_Titles" localSheetId="1">'001 - ZRN'!$128:$128</definedName>
    <definedName name="_xlnm._FilterDatabase" localSheetId="2" hidden="1">'002 - VRN'!$C$120:$K$150</definedName>
    <definedName name="_xlnm.Print_Area" localSheetId="2">'002 - VRN'!$C$4:$J$76,'002 - VRN'!$C$82:$J$102,'002 - VRN'!$C$108:$K$150</definedName>
    <definedName name="_xlnm.Print_Titles" localSheetId="2">'002 - VRN'!$120:$120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7"/>
  <c r="BH147"/>
  <c r="BG147"/>
  <c r="BF147"/>
  <c r="T147"/>
  <c r="T146"/>
  <c r="R147"/>
  <c r="R146"/>
  <c r="P147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T132"/>
  <c r="R133"/>
  <c r="R132"/>
  <c r="P133"/>
  <c r="P132"/>
  <c r="BI128"/>
  <c r="BH128"/>
  <c r="BG128"/>
  <c r="BF128"/>
  <c r="T128"/>
  <c r="R128"/>
  <c r="P128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111"/>
  <c i="1" r="AY95"/>
  <c i="2" r="J37"/>
  <c r="J36"/>
  <c r="J35"/>
  <c i="1" r="AX95"/>
  <c i="2" r="BI1036"/>
  <c r="BH1036"/>
  <c r="BG1036"/>
  <c r="BF1036"/>
  <c r="T1036"/>
  <c r="R1036"/>
  <c r="P1036"/>
  <c r="BI1032"/>
  <c r="BH1032"/>
  <c r="BG1032"/>
  <c r="BF1032"/>
  <c r="T1032"/>
  <c r="R1032"/>
  <c r="P1032"/>
  <c r="BI1027"/>
  <c r="BH1027"/>
  <c r="BG1027"/>
  <c r="BF1027"/>
  <c r="T1027"/>
  <c r="R1027"/>
  <c r="P1027"/>
  <c r="BI1019"/>
  <c r="BH1019"/>
  <c r="BG1019"/>
  <c r="BF1019"/>
  <c r="T1019"/>
  <c r="R1019"/>
  <c r="P1019"/>
  <c r="BI1013"/>
  <c r="BH1013"/>
  <c r="BG1013"/>
  <c r="BF1013"/>
  <c r="T1013"/>
  <c r="R1013"/>
  <c r="P1013"/>
  <c r="BI1007"/>
  <c r="BH1007"/>
  <c r="BG1007"/>
  <c r="BF1007"/>
  <c r="T1007"/>
  <c r="R1007"/>
  <c r="P1007"/>
  <c r="BI1001"/>
  <c r="BH1001"/>
  <c r="BG1001"/>
  <c r="BF1001"/>
  <c r="T1001"/>
  <c r="R1001"/>
  <c r="P1001"/>
  <c r="BI998"/>
  <c r="BH998"/>
  <c r="BG998"/>
  <c r="BF998"/>
  <c r="T998"/>
  <c r="R998"/>
  <c r="P998"/>
  <c r="BI989"/>
  <c r="BH989"/>
  <c r="BG989"/>
  <c r="BF989"/>
  <c r="T989"/>
  <c r="R989"/>
  <c r="P989"/>
  <c r="BI979"/>
  <c r="BH979"/>
  <c r="BG979"/>
  <c r="BF979"/>
  <c r="T979"/>
  <c r="R979"/>
  <c r="P979"/>
  <c r="BI974"/>
  <c r="BH974"/>
  <c r="BG974"/>
  <c r="BF974"/>
  <c r="T974"/>
  <c r="R974"/>
  <c r="P974"/>
  <c r="BI966"/>
  <c r="BH966"/>
  <c r="BG966"/>
  <c r="BF966"/>
  <c r="T966"/>
  <c r="R966"/>
  <c r="P966"/>
  <c r="BI962"/>
  <c r="BH962"/>
  <c r="BG962"/>
  <c r="BF962"/>
  <c r="T962"/>
  <c r="R962"/>
  <c r="P962"/>
  <c r="BI957"/>
  <c r="BH957"/>
  <c r="BG957"/>
  <c r="BF957"/>
  <c r="T957"/>
  <c r="R957"/>
  <c r="P957"/>
  <c r="BI951"/>
  <c r="BH951"/>
  <c r="BG951"/>
  <c r="BF951"/>
  <c r="T951"/>
  <c r="R951"/>
  <c r="P951"/>
  <c r="BI947"/>
  <c r="BH947"/>
  <c r="BG947"/>
  <c r="BF947"/>
  <c r="T947"/>
  <c r="R947"/>
  <c r="P947"/>
  <c r="BI941"/>
  <c r="BH941"/>
  <c r="BG941"/>
  <c r="BF941"/>
  <c r="T941"/>
  <c r="R941"/>
  <c r="P941"/>
  <c r="BI935"/>
  <c r="BH935"/>
  <c r="BG935"/>
  <c r="BF935"/>
  <c r="T935"/>
  <c r="R935"/>
  <c r="P935"/>
  <c r="BI929"/>
  <c r="BH929"/>
  <c r="BG929"/>
  <c r="BF929"/>
  <c r="T929"/>
  <c r="R929"/>
  <c r="P929"/>
  <c r="BI923"/>
  <c r="BH923"/>
  <c r="BG923"/>
  <c r="BF923"/>
  <c r="T923"/>
  <c r="R923"/>
  <c r="P923"/>
  <c r="BI918"/>
  <c r="BH918"/>
  <c r="BG918"/>
  <c r="BF918"/>
  <c r="T918"/>
  <c r="R918"/>
  <c r="P918"/>
  <c r="BI913"/>
  <c r="BH913"/>
  <c r="BG913"/>
  <c r="BF913"/>
  <c r="T913"/>
  <c r="R913"/>
  <c r="P913"/>
  <c r="BI901"/>
  <c r="BH901"/>
  <c r="BG901"/>
  <c r="BF901"/>
  <c r="T901"/>
  <c r="R901"/>
  <c r="P901"/>
  <c r="BI896"/>
  <c r="BH896"/>
  <c r="BG896"/>
  <c r="BF896"/>
  <c r="T896"/>
  <c r="R896"/>
  <c r="P896"/>
  <c r="BI884"/>
  <c r="BH884"/>
  <c r="BG884"/>
  <c r="BF884"/>
  <c r="T884"/>
  <c r="R884"/>
  <c r="P884"/>
  <c r="BI871"/>
  <c r="BH871"/>
  <c r="BG871"/>
  <c r="BF871"/>
  <c r="T871"/>
  <c r="R871"/>
  <c r="P871"/>
  <c r="BI866"/>
  <c r="BH866"/>
  <c r="BG866"/>
  <c r="BF866"/>
  <c r="T866"/>
  <c r="R866"/>
  <c r="P866"/>
  <c r="BI860"/>
  <c r="BH860"/>
  <c r="BG860"/>
  <c r="BF860"/>
  <c r="T860"/>
  <c r="R860"/>
  <c r="P860"/>
  <c r="BI851"/>
  <c r="BH851"/>
  <c r="BG851"/>
  <c r="BF851"/>
  <c r="T851"/>
  <c r="R851"/>
  <c r="P851"/>
  <c r="BI832"/>
  <c r="BH832"/>
  <c r="BG832"/>
  <c r="BF832"/>
  <c r="T832"/>
  <c r="R832"/>
  <c r="P832"/>
  <c r="BI827"/>
  <c r="BH827"/>
  <c r="BG827"/>
  <c r="BF827"/>
  <c r="T827"/>
  <c r="R827"/>
  <c r="P827"/>
  <c r="BI814"/>
  <c r="BH814"/>
  <c r="BG814"/>
  <c r="BF814"/>
  <c r="T814"/>
  <c r="R814"/>
  <c r="P814"/>
  <c r="BI807"/>
  <c r="BH807"/>
  <c r="BG807"/>
  <c r="BF807"/>
  <c r="T807"/>
  <c r="R807"/>
  <c r="P807"/>
  <c r="BI800"/>
  <c r="BH800"/>
  <c r="BG800"/>
  <c r="BF800"/>
  <c r="T800"/>
  <c r="R800"/>
  <c r="P800"/>
  <c r="BI793"/>
  <c r="BH793"/>
  <c r="BG793"/>
  <c r="BF793"/>
  <c r="T793"/>
  <c r="R793"/>
  <c r="P793"/>
  <c r="BI786"/>
  <c r="BH786"/>
  <c r="BG786"/>
  <c r="BF786"/>
  <c r="T786"/>
  <c r="R786"/>
  <c r="P786"/>
  <c r="BI779"/>
  <c r="BH779"/>
  <c r="BG779"/>
  <c r="BF779"/>
  <c r="T779"/>
  <c r="R779"/>
  <c r="P779"/>
  <c r="BI762"/>
  <c r="BH762"/>
  <c r="BG762"/>
  <c r="BF762"/>
  <c r="T762"/>
  <c r="R762"/>
  <c r="P762"/>
  <c r="BI752"/>
  <c r="BH752"/>
  <c r="BG752"/>
  <c r="BF752"/>
  <c r="T752"/>
  <c r="R752"/>
  <c r="P752"/>
  <c r="BI746"/>
  <c r="BH746"/>
  <c r="BG746"/>
  <c r="BF746"/>
  <c r="T746"/>
  <c r="R746"/>
  <c r="P746"/>
  <c r="BI739"/>
  <c r="BH739"/>
  <c r="BG739"/>
  <c r="BF739"/>
  <c r="T739"/>
  <c r="R739"/>
  <c r="P739"/>
  <c r="BI730"/>
  <c r="BH730"/>
  <c r="BG730"/>
  <c r="BF730"/>
  <c r="T730"/>
  <c r="R730"/>
  <c r="P730"/>
  <c r="BI723"/>
  <c r="BH723"/>
  <c r="BG723"/>
  <c r="BF723"/>
  <c r="T723"/>
  <c r="R723"/>
  <c r="P723"/>
  <c r="BI714"/>
  <c r="BH714"/>
  <c r="BG714"/>
  <c r="BF714"/>
  <c r="T714"/>
  <c r="R714"/>
  <c r="P714"/>
  <c r="BI709"/>
  <c r="BH709"/>
  <c r="BG709"/>
  <c r="BF709"/>
  <c r="T709"/>
  <c r="R709"/>
  <c r="P709"/>
  <c r="BI704"/>
  <c r="BH704"/>
  <c r="BG704"/>
  <c r="BF704"/>
  <c r="T704"/>
  <c r="R704"/>
  <c r="P704"/>
  <c r="BI698"/>
  <c r="BH698"/>
  <c r="BG698"/>
  <c r="BF698"/>
  <c r="T698"/>
  <c r="R698"/>
  <c r="P698"/>
  <c r="BI690"/>
  <c r="BH690"/>
  <c r="BG690"/>
  <c r="BF690"/>
  <c r="T690"/>
  <c r="R690"/>
  <c r="P690"/>
  <c r="BI687"/>
  <c r="BH687"/>
  <c r="BG687"/>
  <c r="BF687"/>
  <c r="T687"/>
  <c r="R687"/>
  <c r="P687"/>
  <c r="BI682"/>
  <c r="BH682"/>
  <c r="BG682"/>
  <c r="BF682"/>
  <c r="T682"/>
  <c r="R682"/>
  <c r="P682"/>
  <c r="BI674"/>
  <c r="BH674"/>
  <c r="BG674"/>
  <c r="BF674"/>
  <c r="T674"/>
  <c r="R674"/>
  <c r="P674"/>
  <c r="BI671"/>
  <c r="BH671"/>
  <c r="BG671"/>
  <c r="BF671"/>
  <c r="T671"/>
  <c r="R671"/>
  <c r="P671"/>
  <c r="BI666"/>
  <c r="BH666"/>
  <c r="BG666"/>
  <c r="BF666"/>
  <c r="T666"/>
  <c r="R666"/>
  <c r="P666"/>
  <c r="BI660"/>
  <c r="BH660"/>
  <c r="BG660"/>
  <c r="BF660"/>
  <c r="T660"/>
  <c r="R660"/>
  <c r="P660"/>
  <c r="BI657"/>
  <c r="BH657"/>
  <c r="BG657"/>
  <c r="BF657"/>
  <c r="T657"/>
  <c r="R657"/>
  <c r="P657"/>
  <c r="BI652"/>
  <c r="BH652"/>
  <c r="BG652"/>
  <c r="BF652"/>
  <c r="T652"/>
  <c r="R652"/>
  <c r="P652"/>
  <c r="BI647"/>
  <c r="BH647"/>
  <c r="BG647"/>
  <c r="BF647"/>
  <c r="T647"/>
  <c r="R647"/>
  <c r="P647"/>
  <c r="BI644"/>
  <c r="BH644"/>
  <c r="BG644"/>
  <c r="BF644"/>
  <c r="T644"/>
  <c r="R644"/>
  <c r="P644"/>
  <c r="BI638"/>
  <c r="BH638"/>
  <c r="BG638"/>
  <c r="BF638"/>
  <c r="T638"/>
  <c r="R638"/>
  <c r="P638"/>
  <c r="BI632"/>
  <c r="BH632"/>
  <c r="BG632"/>
  <c r="BF632"/>
  <c r="T632"/>
  <c r="R632"/>
  <c r="P632"/>
  <c r="BI626"/>
  <c r="BH626"/>
  <c r="BG626"/>
  <c r="BF626"/>
  <c r="T626"/>
  <c r="R626"/>
  <c r="P626"/>
  <c r="BI619"/>
  <c r="BH619"/>
  <c r="BG619"/>
  <c r="BF619"/>
  <c r="T619"/>
  <c r="R619"/>
  <c r="P619"/>
  <c r="BI606"/>
  <c r="BH606"/>
  <c r="BG606"/>
  <c r="BF606"/>
  <c r="T606"/>
  <c r="R606"/>
  <c r="P606"/>
  <c r="BI596"/>
  <c r="BH596"/>
  <c r="BG596"/>
  <c r="BF596"/>
  <c r="T596"/>
  <c r="R596"/>
  <c r="P596"/>
  <c r="BI587"/>
  <c r="BH587"/>
  <c r="BG587"/>
  <c r="BF587"/>
  <c r="T587"/>
  <c r="R587"/>
  <c r="P587"/>
  <c r="BI578"/>
  <c r="BH578"/>
  <c r="BG578"/>
  <c r="BF578"/>
  <c r="T578"/>
  <c r="R578"/>
  <c r="P578"/>
  <c r="BI573"/>
  <c r="BH573"/>
  <c r="BG573"/>
  <c r="BF573"/>
  <c r="T573"/>
  <c r="R573"/>
  <c r="P573"/>
  <c r="BI568"/>
  <c r="BH568"/>
  <c r="BG568"/>
  <c r="BF568"/>
  <c r="T568"/>
  <c r="R568"/>
  <c r="P568"/>
  <c r="BI563"/>
  <c r="BH563"/>
  <c r="BG563"/>
  <c r="BF563"/>
  <c r="T563"/>
  <c r="R563"/>
  <c r="P563"/>
  <c r="BI557"/>
  <c r="BH557"/>
  <c r="BG557"/>
  <c r="BF557"/>
  <c r="T557"/>
  <c r="R557"/>
  <c r="P557"/>
  <c r="BI551"/>
  <c r="BH551"/>
  <c r="BG551"/>
  <c r="BF551"/>
  <c r="T551"/>
  <c r="R551"/>
  <c r="P551"/>
  <c r="BI545"/>
  <c r="BH545"/>
  <c r="BG545"/>
  <c r="BF545"/>
  <c r="T545"/>
  <c r="R545"/>
  <c r="P545"/>
  <c r="BI537"/>
  <c r="BH537"/>
  <c r="BG537"/>
  <c r="BF537"/>
  <c r="T537"/>
  <c r="R537"/>
  <c r="P537"/>
  <c r="BI531"/>
  <c r="BH531"/>
  <c r="BG531"/>
  <c r="BF531"/>
  <c r="T531"/>
  <c r="R531"/>
  <c r="P531"/>
  <c r="BI524"/>
  <c r="BH524"/>
  <c r="BG524"/>
  <c r="BF524"/>
  <c r="T524"/>
  <c r="R524"/>
  <c r="P524"/>
  <c r="BI518"/>
  <c r="BH518"/>
  <c r="BG518"/>
  <c r="BF518"/>
  <c r="T518"/>
  <c r="R518"/>
  <c r="P518"/>
  <c r="BI509"/>
  <c r="BH509"/>
  <c r="BG509"/>
  <c r="BF509"/>
  <c r="T509"/>
  <c r="R509"/>
  <c r="P509"/>
  <c r="BI500"/>
  <c r="BH500"/>
  <c r="BG500"/>
  <c r="BF500"/>
  <c r="T500"/>
  <c r="R500"/>
  <c r="P500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1"/>
  <c r="BH481"/>
  <c r="BG481"/>
  <c r="BF481"/>
  <c r="T481"/>
  <c r="R481"/>
  <c r="P481"/>
  <c r="BI438"/>
  <c r="BH438"/>
  <c r="BG438"/>
  <c r="BF438"/>
  <c r="T438"/>
  <c r="R438"/>
  <c r="P438"/>
  <c r="BI430"/>
  <c r="BH430"/>
  <c r="BG430"/>
  <c r="BF430"/>
  <c r="T430"/>
  <c r="T429"/>
  <c r="R430"/>
  <c r="R429"/>
  <c r="P430"/>
  <c r="P429"/>
  <c r="BI423"/>
  <c r="BH423"/>
  <c r="BG423"/>
  <c r="BF423"/>
  <c r="T423"/>
  <c r="R423"/>
  <c r="P423"/>
  <c r="BI414"/>
  <c r="BH414"/>
  <c r="BG414"/>
  <c r="BF414"/>
  <c r="T414"/>
  <c r="R414"/>
  <c r="P414"/>
  <c r="BI405"/>
  <c r="BH405"/>
  <c r="BG405"/>
  <c r="BF405"/>
  <c r="T405"/>
  <c r="R405"/>
  <c r="P405"/>
  <c r="BI400"/>
  <c r="BH400"/>
  <c r="BG400"/>
  <c r="BF400"/>
  <c r="T400"/>
  <c r="R400"/>
  <c r="P400"/>
  <c r="BI394"/>
  <c r="BH394"/>
  <c r="BG394"/>
  <c r="BF394"/>
  <c r="T394"/>
  <c r="R394"/>
  <c r="P394"/>
  <c r="BI385"/>
  <c r="BH385"/>
  <c r="BG385"/>
  <c r="BF385"/>
  <c r="T385"/>
  <c r="R385"/>
  <c r="P385"/>
  <c r="BI381"/>
  <c r="BH381"/>
  <c r="BG381"/>
  <c r="BF381"/>
  <c r="T381"/>
  <c r="R381"/>
  <c r="P381"/>
  <c r="BI364"/>
  <c r="BH364"/>
  <c r="BG364"/>
  <c r="BF364"/>
  <c r="T364"/>
  <c r="R364"/>
  <c r="P364"/>
  <c r="BI361"/>
  <c r="BH361"/>
  <c r="BG361"/>
  <c r="BF361"/>
  <c r="T361"/>
  <c r="R361"/>
  <c r="P361"/>
  <c r="BI350"/>
  <c r="BH350"/>
  <c r="BG350"/>
  <c r="BF350"/>
  <c r="T350"/>
  <c r="R350"/>
  <c r="P350"/>
  <c r="BI337"/>
  <c r="BH337"/>
  <c r="BG337"/>
  <c r="BF337"/>
  <c r="T337"/>
  <c r="R337"/>
  <c r="P337"/>
  <c r="BI334"/>
  <c r="BH334"/>
  <c r="BG334"/>
  <c r="BF334"/>
  <c r="T334"/>
  <c r="R334"/>
  <c r="P334"/>
  <c r="BI316"/>
  <c r="BH316"/>
  <c r="BG316"/>
  <c r="BF316"/>
  <c r="T316"/>
  <c r="R316"/>
  <c r="P316"/>
  <c r="BI313"/>
  <c r="BH313"/>
  <c r="BG313"/>
  <c r="BF313"/>
  <c r="T313"/>
  <c r="R313"/>
  <c r="P313"/>
  <c r="BI289"/>
  <c r="BH289"/>
  <c r="BG289"/>
  <c r="BF289"/>
  <c r="T289"/>
  <c r="R289"/>
  <c r="P289"/>
  <c r="BI280"/>
  <c r="BH280"/>
  <c r="BG280"/>
  <c r="BF280"/>
  <c r="T280"/>
  <c r="T279"/>
  <c r="R280"/>
  <c r="R279"/>
  <c r="P280"/>
  <c r="P279"/>
  <c r="BI275"/>
  <c r="BH275"/>
  <c r="BG275"/>
  <c r="BF275"/>
  <c r="T275"/>
  <c r="R275"/>
  <c r="P275"/>
  <c r="BI268"/>
  <c r="BH268"/>
  <c r="BG268"/>
  <c r="BF268"/>
  <c r="T268"/>
  <c r="R268"/>
  <c r="P268"/>
  <c r="BI263"/>
  <c r="BH263"/>
  <c r="BG263"/>
  <c r="BF263"/>
  <c r="T263"/>
  <c r="R263"/>
  <c r="P263"/>
  <c r="BI252"/>
  <c r="BH252"/>
  <c r="BG252"/>
  <c r="BF252"/>
  <c r="T252"/>
  <c r="R252"/>
  <c r="P252"/>
  <c r="BI239"/>
  <c r="BH239"/>
  <c r="BG239"/>
  <c r="BF239"/>
  <c r="T239"/>
  <c r="R239"/>
  <c r="P239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3"/>
  <c r="BH193"/>
  <c r="BG193"/>
  <c r="BF193"/>
  <c r="T193"/>
  <c r="R193"/>
  <c r="P193"/>
  <c r="BI183"/>
  <c r="BH183"/>
  <c r="BG183"/>
  <c r="BF183"/>
  <c r="T183"/>
  <c r="R183"/>
  <c r="P183"/>
  <c r="BI170"/>
  <c r="BH170"/>
  <c r="BG170"/>
  <c r="BF170"/>
  <c r="T170"/>
  <c r="R170"/>
  <c r="P170"/>
  <c r="BI159"/>
  <c r="BH159"/>
  <c r="BG159"/>
  <c r="BF159"/>
  <c r="T159"/>
  <c r="R159"/>
  <c r="P159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125"/>
  <c r="J14"/>
  <c r="J12"/>
  <c r="J123"/>
  <c r="E7"/>
  <c r="E85"/>
  <c i="1" r="L90"/>
  <c r="AM90"/>
  <c r="AM89"/>
  <c r="L89"/>
  <c r="AM87"/>
  <c r="L87"/>
  <c r="L85"/>
  <c r="L84"/>
  <c i="2" r="J966"/>
  <c r="J947"/>
  <c r="BK814"/>
  <c r="BK709"/>
  <c r="J509"/>
  <c r="BK263"/>
  <c r="BK786"/>
  <c r="J596"/>
  <c r="BK563"/>
  <c r="BK487"/>
  <c r="J361"/>
  <c r="BK334"/>
  <c r="J1019"/>
  <c r="BK289"/>
  <c r="BK998"/>
  <c r="BK901"/>
  <c r="BK827"/>
  <c r="J647"/>
  <c r="BK385"/>
  <c r="J1013"/>
  <c r="J814"/>
  <c r="BK687"/>
  <c r="BK626"/>
  <c r="BK496"/>
  <c r="J394"/>
  <c i="3" r="BK138"/>
  <c r="J147"/>
  <c i="2" r="J979"/>
  <c r="J951"/>
  <c r="BK913"/>
  <c r="BK779"/>
  <c r="J568"/>
  <c r="BK414"/>
  <c r="J998"/>
  <c r="J896"/>
  <c r="BK730"/>
  <c r="J638"/>
  <c r="J551"/>
  <c r="BK337"/>
  <c r="BK218"/>
  <c r="BK860"/>
  <c r="J714"/>
  <c r="BK657"/>
  <c r="BK537"/>
  <c r="J414"/>
  <c i="3" r="J133"/>
  <c r="J124"/>
  <c i="2" r="BK962"/>
  <c r="J923"/>
  <c r="BK138"/>
  <c r="J289"/>
  <c r="BK316"/>
  <c r="BK1001"/>
  <c r="J913"/>
  <c r="J779"/>
  <c r="J652"/>
  <c r="BK619"/>
  <c r="J487"/>
  <c r="J268"/>
  <c r="J263"/>
  <c r="BK1007"/>
  <c r="J827"/>
  <c r="BK723"/>
  <c r="BK647"/>
  <c r="BK606"/>
  <c r="BK524"/>
  <c r="J423"/>
  <c r="BK268"/>
  <c i="3" r="J128"/>
  <c i="2" r="BK551"/>
  <c r="BK481"/>
  <c r="BK193"/>
  <c r="J364"/>
  <c r="J1027"/>
  <c r="BK851"/>
  <c r="J490"/>
  <c r="J209"/>
  <c i="3" r="J138"/>
  <c r="BK124"/>
  <c i="2" r="J935"/>
  <c r="BK762"/>
  <c r="J493"/>
  <c r="J1007"/>
  <c r="J730"/>
  <c r="J619"/>
  <c r="J500"/>
  <c r="BK1019"/>
  <c r="BK239"/>
  <c r="J334"/>
  <c r="J1032"/>
  <c r="BK974"/>
  <c r="BK884"/>
  <c r="J739"/>
  <c r="J660"/>
  <c r="BK557"/>
  <c r="BK400"/>
  <c r="BK350"/>
  <c r="J143"/>
  <c r="J851"/>
  <c r="BK704"/>
  <c r="J632"/>
  <c r="J563"/>
  <c r="J438"/>
  <c r="J313"/>
  <c i="3" r="BK142"/>
  <c i="2" r="J929"/>
  <c r="J687"/>
  <c r="BK275"/>
  <c r="BK690"/>
  <c r="BK509"/>
  <c r="J275"/>
  <c r="BK361"/>
  <c r="BK1027"/>
  <c r="BK752"/>
  <c r="J537"/>
  <c r="F36"/>
  <c r="J752"/>
  <c r="BK423"/>
  <c r="BK660"/>
  <c r="J545"/>
  <c r="J400"/>
  <c r="BK1013"/>
  <c r="BK170"/>
  <c r="J170"/>
  <c r="J918"/>
  <c r="J671"/>
  <c r="J213"/>
  <c r="BK739"/>
  <c r="J524"/>
  <c r="BK364"/>
  <c r="BK313"/>
  <c r="F37"/>
  <c r="BK947"/>
  <c r="J786"/>
  <c r="J578"/>
  <c r="F35"/>
  <c r="BK951"/>
  <c r="BK896"/>
  <c r="J316"/>
  <c r="J337"/>
  <c r="BK1032"/>
  <c r="BK979"/>
  <c r="BK918"/>
  <c r="BK832"/>
  <c r="J666"/>
  <c r="J573"/>
  <c r="J193"/>
  <c r="BK252"/>
  <c r="J807"/>
  <c r="J682"/>
  <c r="BK578"/>
  <c r="J430"/>
  <c r="J252"/>
  <c i="3" r="BK133"/>
  <c r="BK128"/>
  <c i="2" r="J974"/>
  <c r="J941"/>
  <c r="J832"/>
  <c r="BK682"/>
  <c r="J481"/>
  <c r="J762"/>
  <c r="BK652"/>
  <c r="BK1036"/>
  <c r="BK280"/>
  <c r="J138"/>
  <c r="BK929"/>
  <c r="J860"/>
  <c r="BK698"/>
  <c r="J644"/>
  <c r="BK545"/>
  <c r="J239"/>
  <c r="BK183"/>
  <c r="J866"/>
  <c r="J709"/>
  <c r="BK671"/>
  <c r="J587"/>
  <c r="BK493"/>
  <c r="J159"/>
  <c i="3" r="BK147"/>
  <c i="2" r="J657"/>
  <c r="J496"/>
  <c r="BK204"/>
  <c r="BK213"/>
  <c r="J1001"/>
  <c r="J871"/>
  <c r="J674"/>
  <c r="J606"/>
  <c r="BK159"/>
  <c r="BK132"/>
  <c r="J698"/>
  <c r="BK573"/>
  <c r="J280"/>
  <c i="3" r="J142"/>
  <c i="2" r="J989"/>
  <c r="J962"/>
  <c r="BK935"/>
  <c r="J884"/>
  <c r="J800"/>
  <c r="J723"/>
  <c r="BK644"/>
  <c r="BK500"/>
  <c r="BK430"/>
  <c r="J149"/>
  <c r="J746"/>
  <c r="J704"/>
  <c r="BK666"/>
  <c r="BK632"/>
  <c r="BK568"/>
  <c r="BK531"/>
  <c r="BK405"/>
  <c r="J385"/>
  <c r="J204"/>
  <c r="J1036"/>
  <c r="BK381"/>
  <c r="BK209"/>
  <c r="J381"/>
  <c r="J218"/>
  <c r="F34"/>
  <c r="J957"/>
  <c r="BK866"/>
  <c r="BK746"/>
  <c r="J557"/>
  <c r="J350"/>
  <c r="BK800"/>
  <c r="BK674"/>
  <c r="BK587"/>
  <c r="J518"/>
  <c r="BK394"/>
  <c r="BK143"/>
  <c r="J183"/>
  <c r="J132"/>
  <c r="BK989"/>
  <c r="BK923"/>
  <c r="BK807"/>
  <c r="J690"/>
  <c r="J626"/>
  <c r="BK490"/>
  <c r="BK149"/>
  <c r="BK871"/>
  <c r="BK793"/>
  <c r="BK638"/>
  <c r="J531"/>
  <c r="J405"/>
  <c i="1" r="AS94"/>
  <c i="2" r="BK966"/>
  <c r="BK957"/>
  <c r="BK941"/>
  <c r="J901"/>
  <c r="J793"/>
  <c r="BK714"/>
  <c r="BK596"/>
  <c r="BK518"/>
  <c r="BK438"/>
  <c r="J34"/>
  <c l="1" r="R131"/>
  <c r="P384"/>
  <c r="R437"/>
  <c r="T288"/>
  <c r="P437"/>
  <c r="T486"/>
  <c r="P1006"/>
  <c r="P1005"/>
  <c r="P131"/>
  <c r="T384"/>
  <c r="BK928"/>
  <c r="J928"/>
  <c r="J106"/>
  <c r="BK997"/>
  <c r="J997"/>
  <c r="J107"/>
  <c r="T928"/>
  <c r="R997"/>
  <c r="BK437"/>
  <c r="J437"/>
  <c r="J103"/>
  <c r="R288"/>
  <c r="BK499"/>
  <c r="J499"/>
  <c r="J105"/>
  <c r="T1006"/>
  <c r="T1005"/>
  <c r="P928"/>
  <c r="P997"/>
  <c r="T997"/>
  <c r="T131"/>
  <c r="R928"/>
  <c r="T499"/>
  <c i="3" r="T137"/>
  <c i="2" r="P288"/>
  <c r="P486"/>
  <c i="3" r="R137"/>
  <c i="2" r="BK288"/>
  <c r="J288"/>
  <c r="J100"/>
  <c r="T437"/>
  <c r="BK384"/>
  <c r="J384"/>
  <c r="J101"/>
  <c r="BK486"/>
  <c r="J486"/>
  <c r="J104"/>
  <c i="3" r="P123"/>
  <c r="P122"/>
  <c r="P121"/>
  <c i="1" r="AU96"/>
  <c i="3" r="P137"/>
  <c i="2" r="P499"/>
  <c r="R1006"/>
  <c r="R1005"/>
  <c i="3" r="BK123"/>
  <c i="2" r="BK131"/>
  <c r="J131"/>
  <c r="J98"/>
  <c r="R384"/>
  <c r="R486"/>
  <c i="3" r="T123"/>
  <c r="T122"/>
  <c r="T121"/>
  <c i="2" r="R499"/>
  <c r="BK1006"/>
  <c r="J1006"/>
  <c r="J109"/>
  <c i="3" r="R123"/>
  <c r="R122"/>
  <c r="R121"/>
  <c r="BK137"/>
  <c r="J137"/>
  <c r="J100"/>
  <c i="2" r="BK279"/>
  <c r="J279"/>
  <c r="J99"/>
  <c r="BK429"/>
  <c r="J429"/>
  <c r="J102"/>
  <c i="3" r="BK146"/>
  <c r="J146"/>
  <c r="J101"/>
  <c r="BK132"/>
  <c r="J132"/>
  <c r="J99"/>
  <c r="J91"/>
  <c r="F118"/>
  <c r="E85"/>
  <c r="BE147"/>
  <c i="2" r="BK1005"/>
  <c r="J1005"/>
  <c r="J108"/>
  <c i="3" r="J89"/>
  <c r="BE124"/>
  <c r="F91"/>
  <c r="J118"/>
  <c r="BE128"/>
  <c r="BE138"/>
  <c r="BE133"/>
  <c r="BE142"/>
  <c i="2" r="J92"/>
  <c r="F126"/>
  <c r="BE132"/>
  <c r="BE138"/>
  <c r="BE143"/>
  <c r="BE193"/>
  <c r="BE334"/>
  <c r="BE364"/>
  <c r="BE381"/>
  <c r="BE400"/>
  <c r="BE481"/>
  <c r="BE509"/>
  <c r="BE545"/>
  <c r="BE551"/>
  <c r="BE563"/>
  <c r="BE660"/>
  <c r="BE674"/>
  <c r="BE730"/>
  <c r="BE752"/>
  <c r="BE807"/>
  <c r="BE832"/>
  <c r="BE860"/>
  <c r="BE866"/>
  <c r="BE884"/>
  <c i="1" r="BA95"/>
  <c i="2" r="J91"/>
  <c r="BE204"/>
  <c r="BE209"/>
  <c r="BE313"/>
  <c r="BE316"/>
  <c i="1" r="BC95"/>
  <c i="2" r="E119"/>
  <c r="BE218"/>
  <c r="BE239"/>
  <c r="BE289"/>
  <c r="BE394"/>
  <c r="BE405"/>
  <c r="BE414"/>
  <c r="BE423"/>
  <c r="BE430"/>
  <c r="BE438"/>
  <c r="BE493"/>
  <c r="BE496"/>
  <c r="BE500"/>
  <c r="BE518"/>
  <c r="BE578"/>
  <c r="BE587"/>
  <c r="BE632"/>
  <c r="BE666"/>
  <c r="BE704"/>
  <c r="BE723"/>
  <c r="BE739"/>
  <c r="BE762"/>
  <c r="BE779"/>
  <c r="BE786"/>
  <c r="BE800"/>
  <c r="BE827"/>
  <c r="BE871"/>
  <c r="BE896"/>
  <c r="BE913"/>
  <c r="BE923"/>
  <c r="BE974"/>
  <c r="BE989"/>
  <c r="BE998"/>
  <c r="BE1027"/>
  <c r="BE1032"/>
  <c r="BE1036"/>
  <c r="J89"/>
  <c i="1" r="BB95"/>
  <c i="2" r="BE213"/>
  <c r="BE252"/>
  <c r="BE268"/>
  <c r="BE275"/>
  <c r="BE337"/>
  <c r="BE350"/>
  <c r="BE361"/>
  <c i="1" r="AW95"/>
  <c i="2" r="F91"/>
  <c r="BE170"/>
  <c r="BE183"/>
  <c r="BE263"/>
  <c r="BE1007"/>
  <c r="BE149"/>
  <c r="BE159"/>
  <c r="BE280"/>
  <c r="BE490"/>
  <c r="BE573"/>
  <c r="BE596"/>
  <c r="BE606"/>
  <c r="BE638"/>
  <c r="BE644"/>
  <c r="BE671"/>
  <c r="BE682"/>
  <c r="BE687"/>
  <c r="BE690"/>
  <c r="BE698"/>
  <c r="BE709"/>
  <c r="BE714"/>
  <c r="BE746"/>
  <c r="BE793"/>
  <c r="BE1001"/>
  <c r="BE1013"/>
  <c r="BE385"/>
  <c r="BE487"/>
  <c r="BE524"/>
  <c r="BE531"/>
  <c r="BE537"/>
  <c r="BE557"/>
  <c r="BE568"/>
  <c r="BE619"/>
  <c r="BE626"/>
  <c r="BE647"/>
  <c r="BE652"/>
  <c r="BE657"/>
  <c r="BE814"/>
  <c r="BE851"/>
  <c r="BE901"/>
  <c r="BE918"/>
  <c r="BE929"/>
  <c r="BE935"/>
  <c r="BE941"/>
  <c r="BE947"/>
  <c r="BE951"/>
  <c r="BE957"/>
  <c r="BE962"/>
  <c r="BE966"/>
  <c r="BE979"/>
  <c r="BE1019"/>
  <c i="1" r="BD95"/>
  <c i="3" r="F34"/>
  <c i="1" r="BA96"/>
  <c r="BA94"/>
  <c r="AW94"/>
  <c r="AK30"/>
  <c i="3" r="F35"/>
  <c i="1" r="BB96"/>
  <c r="BB94"/>
  <c r="AX94"/>
  <c i="3" r="J34"/>
  <c i="1" r="AW96"/>
  <c i="3" r="F36"/>
  <c i="1" r="BC96"/>
  <c r="BC94"/>
  <c r="W32"/>
  <c i="3" r="F37"/>
  <c i="1" r="BD96"/>
  <c r="BD94"/>
  <c r="W33"/>
  <c i="2" l="1" r="T130"/>
  <c r="T129"/>
  <c r="P130"/>
  <c r="P129"/>
  <c i="1" r="AU95"/>
  <c i="2" r="BK130"/>
  <c r="J130"/>
  <c r="J97"/>
  <c i="3" r="BK122"/>
  <c r="BK121"/>
  <c r="J121"/>
  <c i="2" r="R130"/>
  <c r="R129"/>
  <c i="3" r="J123"/>
  <c r="J98"/>
  <c r="J30"/>
  <c i="1" r="AG96"/>
  <c i="3" r="F33"/>
  <c i="1" r="AZ96"/>
  <c r="AU94"/>
  <c r="W31"/>
  <c i="2" r="J33"/>
  <c i="1" r="AV95"/>
  <c r="AT95"/>
  <c i="3" r="J33"/>
  <c i="1" r="AV96"/>
  <c r="AT96"/>
  <c r="AN96"/>
  <c i="2" r="F33"/>
  <c i="1" r="AZ95"/>
  <c r="AY94"/>
  <c r="W30"/>
  <c i="3" l="1" r="J122"/>
  <c r="J97"/>
  <c i="2" r="BK129"/>
  <c r="J129"/>
  <c r="J96"/>
  <c i="3" r="J96"/>
  <c r="J39"/>
  <c i="1" r="AZ94"/>
  <c r="AV94"/>
  <c r="AK29"/>
  <c i="2" l="1" r="J30"/>
  <c i="1" r="AG95"/>
  <c r="AG94"/>
  <c r="AK26"/>
  <c r="AT94"/>
  <c r="W29"/>
  <c i="2" l="1" r="J39"/>
  <c i="1" r="AN95"/>
  <c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<sst xmlns="http://schemas.openxmlformats.org/spreadsheetml/2006/main">
  <si>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</si>
  <si>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</si>
  <si>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</si>
  <si>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</si>
  <si>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</si>
  <si>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{7f32406e-e145-4a17-8504-d80e84257b8a}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</si>
  <si>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</si>
  <si>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</si>
  <si>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</si>
  <si>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</si>
  <si>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</si>
  <si>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</si>
  <si>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</si>
  <si>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</si>
  <si>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1003Z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</si>
  <si>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</si>
  <si>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</si>
  <si>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3,113 v úseku Ústí n. L. Střekov - Ústí n. L. západ</t>
  </si>
  <si>
    <t>KSO:</t>
  </si>
  <si>
    <t>CC-CZ:</t>
  </si>
  <si>
    <t>Místo:</t>
  </si>
  <si>
    <t xml:space="preserve"> </t>
  </si>
  <si>
    <t>Datum:</t>
  </si>
  <si>
    <t>6. 12. 2023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</si>
  <si>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</si>
  <si>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</si>
  <si>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</si>
  <si>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</si>
  <si>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</si>
  <si>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</si>
  <si>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</si>
  <si>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</si>
  <si>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</si>
  <si>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</si>
  <si>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</si>
  <si>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</si>
  <si>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</si>
  <si>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</si>
  <si>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</si>
  <si>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</si>
  <si>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</si>
  <si>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</si>
  <si>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</si>
  <si>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</si>
  <si>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</si>
  <si>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</si>
  <si>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</si>
  <si>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</si>
  <si>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</si>
  <si>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</si>
  <si>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</si>
  <si>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</si>
  <si>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</si>
  <si>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</si>
  <si>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</si>
  <si>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</si>
  <si>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</si>
  <si>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</si>
  <si>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</si>
  <si>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</si>
  <si>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</si>
  <si>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</si>
  <si>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</si>
  <si>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</si>
  <si>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</si>
  <si>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</si>
  <si>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</si>
  <si>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</si>
  <si>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</si>
  <si>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</si>
  <si>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</si>
  <si>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</si>
  <si>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</si>
  <si>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</si>
  <si>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</si>
  <si>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</si>
  <si>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</si>
  <si>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</si>
  <si>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</si>
  <si>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ZRN</t>
  </si>
  <si>
    <t>STA</t>
  </si>
  <si>
    <t>1</t>
  </si>
  <si>
    <t>{ca4ac713-f14b-45e1-8c67-d3625b981be8}</t>
  </si>
  <si>
    <t>2</t>
  </si>
  <si>
    <t>002</t>
  </si>
  <si>
    <t>VRN</t>
  </si>
  <si>
    <t>{9aecd042-01f3-4998-8630-ab9a137adb73}</t>
  </si>
  <si>
    <t>KRYCÍ LIST SOUPISU PRACÍ</t>
  </si>
  <si>
    <t>Objekt:</t>
  </si>
  <si>
    <t>001 - ZRN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</si>
  <si>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</si>
  <si>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</si>
  <si>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</si>
  <si>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</si>
  <si>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</si>
  <si>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</si>
  <si>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</si>
  <si>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</si>
  <si>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</si>
  <si>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</si>
  <si>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</si>
  <si>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</si>
  <si>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</si>
  <si>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</si>
  <si>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</si>
  <si>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</si>
  <si>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</si>
  <si>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</si>
  <si>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</si>
  <si>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</si>
  <si>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</si>
  <si>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</si>
  <si>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</si>
  <si>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</si>
  <si>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</si>
  <si>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</si>
  <si>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</si>
  <si>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</si>
  <si>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</si>
  <si>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</si>
  <si>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</si>
  <si>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</si>
  <si>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</si>
  <si>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</si>
  <si>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</si>
  <si>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</si>
  <si>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</si>
  <si>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</si>
  <si>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</si>
  <si>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2023 02</t>
  </si>
  <si>
    <t>4</t>
  </si>
  <si>
    <t>-1746449635</t>
  </si>
  <si>
    <t>PP</t>
  </si>
  <si>
    <t>Odstranění křovin a stromů s odstraněním kořenů strojně průměru kmene do 100 mm v rovině nebo ve svahu sklonu terénu přes 1:5, při celkové ploše do 100 m2</t>
  </si>
  <si>
    <t>Online PSC</t>
  </si>
  <si>
    <t>https://podminky.urs.cz/item/CS_URS_2023_02/111251201</t>
  </si>
  <si>
    <t>VV</t>
  </si>
  <si>
    <t>50% ve výškách</t>
  </si>
  <si>
    <t>20*4*4*0,5</t>
  </si>
  <si>
    <t>Součet</t>
  </si>
  <si>
    <t>112155311</t>
  </si>
  <si>
    <t>Štěpkování keřového porostu středně hustého s naložením</t>
  </si>
  <si>
    <t>-1648159588</t>
  </si>
  <si>
    <t>Štěpkování s naložením na dopravní prostředek a odvozem do 20 km keřového porostu středně hustého</t>
  </si>
  <si>
    <t>https://podminky.urs.cz/item/CS_URS_2023_02/112155311</t>
  </si>
  <si>
    <t>20*4*4</t>
  </si>
  <si>
    <t>3</t>
  </si>
  <si>
    <t>113107235</t>
  </si>
  <si>
    <t>Odstranění podkladu z betonu vyztuženého sítěmi tl do 100 mm strojně pl přes 200 m2</t>
  </si>
  <si>
    <t>1469107152</t>
  </si>
  <si>
    <t>Odstranění podkladů nebo krytů strojně plochy jednotlivě přes 200 m2 s přemístěním hmot na skládku na vzdálenost do 20 m nebo s naložením na dopravní prostředek z betonu vyztuženého sítěmi, o tl. vrstvy do 100 mm</t>
  </si>
  <si>
    <t>https://podminky.urs.cz/item/CS_URS_2023_02/113107235</t>
  </si>
  <si>
    <t>vybourání tvrdé ochrany stávající izolace:</t>
  </si>
  <si>
    <t>28,415*(11,36+0,85+0,85)</t>
  </si>
  <si>
    <t>119001421</t>
  </si>
  <si>
    <t>Dočasné zajištění kabelů a kabelových tratí ze 3 volně ložených kabelů</t>
  </si>
  <si>
    <t>m</t>
  </si>
  <si>
    <t>-1714999699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</si>
  <si>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</si>
  <si>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</si>
  <si>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>SEE (na mostě za římsou vlevo):</t>
  </si>
  <si>
    <t>50</t>
  </si>
  <si>
    <t>SSZT (na mostě za římsou vpravo):</t>
  </si>
  <si>
    <t>ČD-TELEMATIKA odhad (dle vytyčení):</t>
  </si>
  <si>
    <t>5</t>
  </si>
  <si>
    <t>121151123</t>
  </si>
  <si>
    <t>Sejmutí ornice plochy přes 500 m2 tl vrstvy do 200 mm strojně</t>
  </si>
  <si>
    <t>2044929675</t>
  </si>
  <si>
    <t>Sejmutí ornice strojně při souvislé ploše přes 500 m2, tl. vrstvy do 200 mm</t>
  </si>
  <si>
    <t>https://podminky.urs.cz/item/CS_URS_2023_02/121151123</t>
  </si>
  <si>
    <t xml:space="preserve">odtěžení ornice na NK </t>
  </si>
  <si>
    <t>v předpolí mostu:</t>
  </si>
  <si>
    <t>32,5*5,6</t>
  </si>
  <si>
    <t>36*5,12</t>
  </si>
  <si>
    <t>odpočet kolejového lože:</t>
  </si>
  <si>
    <t>50*4,2*-1</t>
  </si>
  <si>
    <t>6</t>
  </si>
  <si>
    <t>122252502</t>
  </si>
  <si>
    <t>Odkopávky a prokopávky nezapažené pro spodní stavbu železnic v hornině třídy těžitelnosti I skupiny 3 objem do 1000 m3 strojně</t>
  </si>
  <si>
    <t>m3</t>
  </si>
  <si>
    <t>-741632545</t>
  </si>
  <si>
    <t>Odkopávky a prokopávky nezapažené pro spodní stavbu železnic strojně v hornině třídy těžitelnosti I skupiny 3 přes 100 do 1 000 m3</t>
  </si>
  <si>
    <t>https://podminky.urs.cz/item/CS_URS_2023_02/122252502</t>
  </si>
  <si>
    <t>odtěžení pro příčné odvodnění:</t>
  </si>
  <si>
    <t>střekovská opěra:</t>
  </si>
  <si>
    <t>36*0,8*5,12</t>
  </si>
  <si>
    <t>36*0,9*1,6*0,75</t>
  </si>
  <si>
    <t>16*0,9*1,6</t>
  </si>
  <si>
    <t>opěra Ústí n.L. západ:</t>
  </si>
  <si>
    <t>5,6*32,5*0,6</t>
  </si>
  <si>
    <t>32,5*2,2*1,5*0,75</t>
  </si>
  <si>
    <t>3,2*2,2*1,5</t>
  </si>
  <si>
    <t>7</t>
  </si>
  <si>
    <t>139001101</t>
  </si>
  <si>
    <t>Příplatek za ztížení vykopávky v blízkosti podzemního vedení</t>
  </si>
  <si>
    <t>1750293564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</si>
  <si>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</si>
  <si>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</si>
  <si>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50*1*0,4</t>
  </si>
  <si>
    <t>8</t>
  </si>
  <si>
    <t>162432511</t>
  </si>
  <si>
    <t>Vodorovné přemístění výkopku do 2000 m pracovním vlakem</t>
  </si>
  <si>
    <t>t</t>
  </si>
  <si>
    <t>1244804921</t>
  </si>
  <si>
    <t>Vodorovné přemístění výkopku pracovním vlakem bez naložení výkopku, avšak s jeho vyložením, pro jakoukoliv třídu těžitelnosti, na vzdálenost do 2 000 m</t>
  </si>
  <si>
    <t>https://podminky.urs.cz/item/CS_URS_2023_02/162432511</t>
  </si>
  <si>
    <t>P</t>
  </si>
  <si>
    <t>Poznámka k položce:_x000d_
z důvodu špatného přístupu k objektu</t>
  </si>
  <si>
    <t>suť:</t>
  </si>
  <si>
    <t>390,865</t>
  </si>
  <si>
    <t>demontované zábradlí a ochranné sítě do kovošrotu (výzisk SMT):</t>
  </si>
  <si>
    <t>3,218</t>
  </si>
  <si>
    <t>zemina k odvozu na skládku:</t>
  </si>
  <si>
    <t>323,922*2</t>
  </si>
  <si>
    <t>9</t>
  </si>
  <si>
    <t>162751116</t>
  </si>
  <si>
    <t>Vodorovné přemístění přes 8 000 do 9000 m výkopku/sypaniny z horniny třídy těžitelnosti I skupiny 1 až 3</t>
  </si>
  <si>
    <t>2088058055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</si>
  <si>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</si>
  <si>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https://podminky.urs.cz/item/CS_URS_2023_02/162751116</t>
  </si>
  <si>
    <t>Poznámka k položce:_x000d_
např. Ústí n.L. Všebořice, celkem 9 km</t>
  </si>
  <si>
    <t>409,574-85,652</t>
  </si>
  <si>
    <t>10</t>
  </si>
  <si>
    <t>167151112</t>
  </si>
  <si>
    <t>Nakládání výkopku z hornin třídy těžitelnosti II skupiny 4 a 5 přes 100 m3</t>
  </si>
  <si>
    <t>127639821</t>
  </si>
  <si>
    <t>Nakládání, skládání a překládání neulehlého výkopku nebo sypaniny strojně nakládání, množství přes 100 m3, z hornin třídy těžitelnosti II, skupiny 4 a 5</t>
  </si>
  <si>
    <t>https://podminky.urs.cz/item/CS_URS_2023_02/167151112</t>
  </si>
  <si>
    <t>Poznámka k položce:_x000d_
z důvodu špatného přístup k objektu</t>
  </si>
  <si>
    <t>11</t>
  </si>
  <si>
    <t>171201231</t>
  </si>
  <si>
    <t>Poplatek za uložení zeminy a kamení na recyklační skládce (skládkovné) kód odpadu 17 05 04</t>
  </si>
  <si>
    <t>792028215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</si>
  <si>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</si>
  <si>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</si>
  <si>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12</t>
  </si>
  <si>
    <t>174111311</t>
  </si>
  <si>
    <t>Zásyp sypaninou se zhutněním přes 3 m3 pro spodní stavbu železnic</t>
  </si>
  <si>
    <t>977446003</t>
  </si>
  <si>
    <t>Zásyp sypaninou pro spodní stavbu železnic objemu přes 3 m3 se zhutněním</t>
  </si>
  <si>
    <t>https://podminky.urs.cz/item/CS_URS_2023_02/174111311</t>
  </si>
  <si>
    <t>zásyp drenážních žeber 16/32 mm:</t>
  </si>
  <si>
    <t>52*0,9*1,25*0,75</t>
  </si>
  <si>
    <t>(35+6)*1,35*1,8*0,75</t>
  </si>
  <si>
    <t>zásyp 16/32 mm ve výbězích mostu pod kolejovým ložem:</t>
  </si>
  <si>
    <t>13,4*6*0,35</t>
  </si>
  <si>
    <t>9,8*6*0,4</t>
  </si>
  <si>
    <t>Mezisoučet</t>
  </si>
  <si>
    <t>zásyp ve výbězích mostu mimo kolejové lože (vhodnou původní zeminou, podklad pod ornici):</t>
  </si>
  <si>
    <t>(36*5,12*0,35)-28,14</t>
  </si>
  <si>
    <t>(5,6*32,5*0,4)-23,52</t>
  </si>
  <si>
    <t>13</t>
  </si>
  <si>
    <t>M</t>
  </si>
  <si>
    <t>58343930</t>
  </si>
  <si>
    <t>kamenivo drcené hrubé frakce 16/32</t>
  </si>
  <si>
    <t>-2054638979</t>
  </si>
  <si>
    <t>pro zásyp drenážních žeber:</t>
  </si>
  <si>
    <t>52*0,9*1,25*0,75*1,9</t>
  </si>
  <si>
    <t>(35+6)*1,35*1,8*0,75*1,9</t>
  </si>
  <si>
    <t>pro zásyp ve výbězích mostu pod kolejovým ložem:</t>
  </si>
  <si>
    <t>13,4*6*0,35*1,9</t>
  </si>
  <si>
    <t>9,8*6*0,4*1,9</t>
  </si>
  <si>
    <t>14</t>
  </si>
  <si>
    <t>181351103</t>
  </si>
  <si>
    <t>Rozprostření ornice tl vrstvy do 200 mm pl přes 100 do 500 m2 v rovině nebo ve svahu do 1:5 strojně</t>
  </si>
  <si>
    <t>-273636287</t>
  </si>
  <si>
    <t>Rozprostření a urovnání ornice v rovině nebo ve svahu sklonu do 1:5 strojně při souvislé ploše přes 100 do 500 m2, tl. vrstvy do 200 mm</t>
  </si>
  <si>
    <t>https://podminky.urs.cz/item/CS_URS_2023_02/181351103</t>
  </si>
  <si>
    <t xml:space="preserve">ornice na NK: </t>
  </si>
  <si>
    <t>50*6*-1</t>
  </si>
  <si>
    <t>181411121</t>
  </si>
  <si>
    <t>Založení lučního trávníku výsevem pl do 1000 m2 v rovině a ve svahu do 1:5</t>
  </si>
  <si>
    <t>1273602911</t>
  </si>
  <si>
    <t>Založení trávníku na půdě předem připravené plochy do 1000 m2 výsevem včetně utažení lučního v rovině nebo na svahu do 1:5</t>
  </si>
  <si>
    <t>https://podminky.urs.cz/item/CS_URS_2023_02/181411121</t>
  </si>
  <si>
    <t xml:space="preserve">na mostě a v předpolí mimo kolej: </t>
  </si>
  <si>
    <t>437,420</t>
  </si>
  <si>
    <t>16</t>
  </si>
  <si>
    <t>181411122</t>
  </si>
  <si>
    <t>Založení lučního trávníku výsevem pl do 1000 m2 ve svahu přes 1:5 do 1:2</t>
  </si>
  <si>
    <t>-1931532785</t>
  </si>
  <si>
    <t>Založení trávníku na půdě předem připravené plochy do 1000 m2 výsevem včetně utažení lučního na svahu přes 1:5 do 1:2</t>
  </si>
  <si>
    <t>https://podminky.urs.cz/item/CS_URS_2023_02/181411122</t>
  </si>
  <si>
    <t>na svazích u mostu (po odstranění vegetace):</t>
  </si>
  <si>
    <t>16*4</t>
  </si>
  <si>
    <t>6*4</t>
  </si>
  <si>
    <t>17</t>
  </si>
  <si>
    <t>005724740</t>
  </si>
  <si>
    <t>osivo směs travní krajinná-svahová</t>
  </si>
  <si>
    <t>kg</t>
  </si>
  <si>
    <t>625785951</t>
  </si>
  <si>
    <t>(473,42+88)*0,03</t>
  </si>
  <si>
    <t xml:space="preserve"> Zakládání</t>
  </si>
  <si>
    <t>18</t>
  </si>
  <si>
    <t>212795111</t>
  </si>
  <si>
    <t>Příčné odvodnění mostní opěry z plastových trub DN 160 včetně podkladního betonu, štěrkového obsypu</t>
  </si>
  <si>
    <t>-817242223</t>
  </si>
  <si>
    <t>Příčné odvodnění za opěrou z plastových trub</t>
  </si>
  <si>
    <t>https://podminky.urs.cz/item/CS_URS_2023_02/212795111</t>
  </si>
  <si>
    <t>52</t>
  </si>
  <si>
    <t>35+6</t>
  </si>
  <si>
    <t>Svislé a kompletní konstrukce</t>
  </si>
  <si>
    <t>19</t>
  </si>
  <si>
    <t>317321118</t>
  </si>
  <si>
    <t>Mostní římsy ze ŽB C 30/37</t>
  </si>
  <si>
    <t>1793264787</t>
  </si>
  <si>
    <t>Římsy ze železového betonu C 30/37</t>
  </si>
  <si>
    <t>https://podminky.urs.cz/item/CS_URS_2023_02/317321118</t>
  </si>
  <si>
    <t xml:space="preserve">nové mostní římsy: </t>
  </si>
  <si>
    <t>Ř1</t>
  </si>
  <si>
    <t>0,9</t>
  </si>
  <si>
    <t>Ř2</t>
  </si>
  <si>
    <t>0,92</t>
  </si>
  <si>
    <t>Ř3</t>
  </si>
  <si>
    <t>Ř4</t>
  </si>
  <si>
    <t>Ř5</t>
  </si>
  <si>
    <t>0,93</t>
  </si>
  <si>
    <t>Ř6</t>
  </si>
  <si>
    <t xml:space="preserve">římsy přechodových konstrukcí: </t>
  </si>
  <si>
    <t>L1</t>
  </si>
  <si>
    <t>((0,27+0,3)/2*0,6)*((3,265+2,6)/2)</t>
  </si>
  <si>
    <t>P1</t>
  </si>
  <si>
    <t>((0,27+0,3)/2*0,6)*3</t>
  </si>
  <si>
    <t>Ř7</t>
  </si>
  <si>
    <t>((0,27+0,3)/2*0,6)*((4,65+4,56)/2)</t>
  </si>
  <si>
    <t>20</t>
  </si>
  <si>
    <t>317321191</t>
  </si>
  <si>
    <t>Příplatek k mostním římsám ze ŽB za betonáž malého rozsahu do 25 m3</t>
  </si>
  <si>
    <t>121134620</t>
  </si>
  <si>
    <t>Římsy ze železového betonu Příplatek k cenám za betonáž malého rozsahu do 25 m3</t>
  </si>
  <si>
    <t>https://podminky.urs.cz/item/CS_URS_2023_02/317321191</t>
  </si>
  <si>
    <t>317353121</t>
  </si>
  <si>
    <t>Bednění mostních říms všech tvarů - zřízení</t>
  </si>
  <si>
    <t>-610651362</t>
  </si>
  <si>
    <t>Bednění mostní římsy zřízení všech tvarů</t>
  </si>
  <si>
    <t>https://podminky.urs.cz/item/CS_URS_2023_02/317353121</t>
  </si>
  <si>
    <t xml:space="preserve">nové římsy </t>
  </si>
  <si>
    <t>Ř1-Ř3</t>
  </si>
  <si>
    <t>(0,2+0,3+0,21)*19,125</t>
  </si>
  <si>
    <t>0,3*0,6*2</t>
  </si>
  <si>
    <t>Ř4-Ř6</t>
  </si>
  <si>
    <t>(0,28+0,3+0,21)*19,125</t>
  </si>
  <si>
    <t>přechodové kon-ce (pouze římsy):</t>
  </si>
  <si>
    <t>římsa konstrukce L1:</t>
  </si>
  <si>
    <t>((0,2+0,13)*3,265)+((0,3+0,08)*2,6)</t>
  </si>
  <si>
    <t>římsa konstrukce P1:</t>
  </si>
  <si>
    <t>(0,2+0,3+0,13+0,08)*3,0</t>
  </si>
  <si>
    <t>římsa konstrukce Ř7:</t>
  </si>
  <si>
    <t>(0,2+0,3+0,13+0,08)*4,65</t>
  </si>
  <si>
    <t>22</t>
  </si>
  <si>
    <t>317353221</t>
  </si>
  <si>
    <t>Bednění mostních říms všech tvarů - odstranění</t>
  </si>
  <si>
    <t>-1652595016</t>
  </si>
  <si>
    <t>Bednění mostní římsy odstranění všech tvarů</t>
  </si>
  <si>
    <t>https://podminky.urs.cz/item/CS_URS_2023_02/317353221</t>
  </si>
  <si>
    <t>23</t>
  </si>
  <si>
    <t>317361116</t>
  </si>
  <si>
    <t>Výztuž mostních říms z betonářské oceli 10 505</t>
  </si>
  <si>
    <t>397147281</t>
  </si>
  <si>
    <t>Výztuž mostních železobetonových říms z betonářské oceli 10 505 (R) nebo BSt 500</t>
  </si>
  <si>
    <t>https://podminky.urs.cz/item/CS_URS_2023_02/317361116</t>
  </si>
  <si>
    <t>viz příloha (výztuž říms včetně výztuže přechodových konstrukcí):</t>
  </si>
  <si>
    <t>Ř1-Ř6</t>
  </si>
  <si>
    <t>715/1000</t>
  </si>
  <si>
    <t>344,97/1000</t>
  </si>
  <si>
    <t>375,6/1000</t>
  </si>
  <si>
    <t>864,57/1000</t>
  </si>
  <si>
    <t>24</t>
  </si>
  <si>
    <t>334323218</t>
  </si>
  <si>
    <t>Mostní křídla a závěrné zídky ze ŽB C 30/37</t>
  </si>
  <si>
    <t>-740200233</t>
  </si>
  <si>
    <t>Mostní křídla a závěrné zídky z betonu železového C 30/37</t>
  </si>
  <si>
    <t>https://podminky.urs.cz/item/CS_URS_2023_02/334323218</t>
  </si>
  <si>
    <t xml:space="preserve">přechodové konstrukce včetně desek (bez říms): </t>
  </si>
  <si>
    <t>7,8-0,501</t>
  </si>
  <si>
    <t>4,6-0,513</t>
  </si>
  <si>
    <t>3,4-0,787</t>
  </si>
  <si>
    <t>25</t>
  </si>
  <si>
    <t>334323291</t>
  </si>
  <si>
    <t>Příplatek k mostním křídlům a závěrným zídkám ze ŽB za betonáž malého rozsahu do 25 m3</t>
  </si>
  <si>
    <t>869326428</t>
  </si>
  <si>
    <t>Mostní křídla a závěrné zídky z betonu Příplatek k cenám za práce malého rozsahu do 25 m3</t>
  </si>
  <si>
    <t>https://podminky.urs.cz/item/CS_URS_2023_02/334323291</t>
  </si>
  <si>
    <t>26</t>
  </si>
  <si>
    <t>334352111</t>
  </si>
  <si>
    <t>Bednění mostních křídel a závěrných zídek ze systémového bednění s výplní z překližek - zřízení</t>
  </si>
  <si>
    <t>-2016833143</t>
  </si>
  <si>
    <t>Bednění mostních křídel a závěrných zídek ze systémového bednění zřízení z překližek</t>
  </si>
  <si>
    <t>https://podminky.urs.cz/item/CS_URS_2023_02/334352111</t>
  </si>
  <si>
    <t>(0,4+1,5+2,835+0,13+0,3+0,1+2,810+0,5)*3,265</t>
  </si>
  <si>
    <t>2,6*2</t>
  </si>
  <si>
    <t>(0,4+1,3+1,220+0,13+0,3+0,3+0,1+1,2+0,5)*3,0</t>
  </si>
  <si>
    <t>1,6*2</t>
  </si>
  <si>
    <t>(0,3+0,870+0,365+0,130+0,260+0,3+0,08+0,705)*4,675</t>
  </si>
  <si>
    <t>0,8*2</t>
  </si>
  <si>
    <t>odpočet bednění říms přechodových konstrukcí:</t>
  </si>
  <si>
    <t>(2,065+2,130+3,302)*-1</t>
  </si>
  <si>
    <t>27</t>
  </si>
  <si>
    <t>334352211</t>
  </si>
  <si>
    <t>Bednění mostních křídel a závěrných zídek ze systémového bednění s výplní z překližek - odstranění</t>
  </si>
  <si>
    <t>-342945638</t>
  </si>
  <si>
    <t>Bednění mostních křídel a závěrných zídek ze systémového bednění odstranění z překližek</t>
  </si>
  <si>
    <t>https://podminky.urs.cz/item/CS_URS_2023_02/334352211</t>
  </si>
  <si>
    <t>Vodorovné konstrukce</t>
  </si>
  <si>
    <t>28</t>
  </si>
  <si>
    <t>273361412</t>
  </si>
  <si>
    <t>Výztuž základových desek ze svařovaných sítí přes 3,5 do 6 kg/m2</t>
  </si>
  <si>
    <t>-1572768414</t>
  </si>
  <si>
    <t>Výztuž základových konstrukcí desek ze svařovaných sítí, hmotnosti přes 3,5 do 6 kg/m2</t>
  </si>
  <si>
    <t>https://podminky.urs.cz/item/CS_URS_2023_02/273361412</t>
  </si>
  <si>
    <t xml:space="preserve">dle přílohy </t>
  </si>
  <si>
    <t xml:space="preserve">do plovoucích desek </t>
  </si>
  <si>
    <t>7394/1000</t>
  </si>
  <si>
    <t xml:space="preserve">do dlažby </t>
  </si>
  <si>
    <t>1,0*1,2*1,15*4,44/1000*2</t>
  </si>
  <si>
    <t>29</t>
  </si>
  <si>
    <t>451475121</t>
  </si>
  <si>
    <t>Podkladní vrstva plastbetonová samonivelační první vrstva tl 10 mm</t>
  </si>
  <si>
    <t>1538960637</t>
  </si>
  <si>
    <t>Podkladní vrstva plastbetonová samonivelační, tloušťky do 10 mm první vrstva</t>
  </si>
  <si>
    <t>https://podminky.urs.cz/item/CS_URS_2023_02/451475121</t>
  </si>
  <si>
    <t xml:space="preserve">pod patní desky </t>
  </si>
  <si>
    <t>0,2*0,24*31</t>
  </si>
  <si>
    <t>30</t>
  </si>
  <si>
    <t>451475122</t>
  </si>
  <si>
    <t>Podkladní vrstva plastbetonová samonivelační každá další vrstva tl 10 mm</t>
  </si>
  <si>
    <t>-450018184</t>
  </si>
  <si>
    <t>Podkladní vrstva plastbetonová samonivelační, tloušťky do 10 mm každá další vrstva</t>
  </si>
  <si>
    <t>https://podminky.urs.cz/item/CS_URS_2023_02/451475122</t>
  </si>
  <si>
    <t>31</t>
  </si>
  <si>
    <t>457311114</t>
  </si>
  <si>
    <t>Vyrovnávací nebo spádový beton C 12/15 včetně úpravy povrchu</t>
  </si>
  <si>
    <t>-1202896562</t>
  </si>
  <si>
    <t>Vyrovnávací nebo spádový beton včetně úpravy povrchu C 12/15</t>
  </si>
  <si>
    <t>https://podminky.urs.cz/item/CS_URS_2023_02/457311114</t>
  </si>
  <si>
    <t xml:space="preserve">pod přechodové konstrukce tl. 200 mm: </t>
  </si>
  <si>
    <t>vpravo:</t>
  </si>
  <si>
    <t>3,2*2,2*0,2</t>
  </si>
  <si>
    <t>vlevo:</t>
  </si>
  <si>
    <t>3,465*2,5*0,2</t>
  </si>
  <si>
    <t>32</t>
  </si>
  <si>
    <t>457311117</t>
  </si>
  <si>
    <t>Vyrovnávací nebo spádový beton C 25/30 včetně úpravy povrchu</t>
  </si>
  <si>
    <t>1454475832</t>
  </si>
  <si>
    <t>Vyrovnávací nebo spádový beton včetně úpravy povrchu C 25/30</t>
  </si>
  <si>
    <t>https://podminky.urs.cz/item/CS_URS_2023_02/457311117</t>
  </si>
  <si>
    <t xml:space="preserve">žebro Ústí n.L. západ </t>
  </si>
  <si>
    <t>34</t>
  </si>
  <si>
    <t xml:space="preserve">žebro Ústí n.L. Střekov </t>
  </si>
  <si>
    <t>40</t>
  </si>
  <si>
    <t>33</t>
  </si>
  <si>
    <t>465513157</t>
  </si>
  <si>
    <t>Dlažba svahu u opěr z upraveného lomového žulového kamene tl 200 mm do lože C 25/30 pl přes 10 m2</t>
  </si>
  <si>
    <t>-310250858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</si>
  <si>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</si>
  <si>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https://podminky.urs.cz/item/CS_URS_2023_02/465513157</t>
  </si>
  <si>
    <t xml:space="preserve">vyústění odvodnění </t>
  </si>
  <si>
    <t>1,2*1*2</t>
  </si>
  <si>
    <t>Komunikace pozemní</t>
  </si>
  <si>
    <t>572151111</t>
  </si>
  <si>
    <t>Vyrovnání povrchu dosavadních krytů litým asfaltem MA (LA) tl přes 20 do 30 mm</t>
  </si>
  <si>
    <t>-280136897</t>
  </si>
  <si>
    <t>Vyrovnání povrchu dosavadních krytů s rozprostřením hmot a zhutněním litým asfaltem MA (LA) tl. od 20 do 30 mm</t>
  </si>
  <si>
    <t>https://podminky.urs.cz/item/CS_URS_2023_02/572151111</t>
  </si>
  <si>
    <t>Poznámka k položce:_x000d_
na nosné konstrukci, tvrdá ochranná vrstva SVI (LA tl. 30 mm)</t>
  </si>
  <si>
    <t>tvrdá ochrana izolace:</t>
  </si>
  <si>
    <t>(28,415*13,06)-(28,4*0,175*2+18,4*0,3+17,6*0,23)</t>
  </si>
  <si>
    <t>Úpravy povrchů, podlahy a osazování výplní</t>
  </si>
  <si>
    <t>35</t>
  </si>
  <si>
    <t>628613233</t>
  </si>
  <si>
    <t>Protikorozní ochrana OK mostu III. tř.- základní a podkladní epoxidový, vrchní PU nátěr s metalizací</t>
  </si>
  <si>
    <t>-628156101</t>
  </si>
  <si>
    <t>Protikorozní ochrana ocelových mostních konstrukcí včetně otryskání povrchu základní a podkladní epoxidový a vrchní polyuretanový nátěr s metalizací III. třídy</t>
  </si>
  <si>
    <t>https://podminky.urs.cz/item/CS_URS_2023_02/628613233</t>
  </si>
  <si>
    <t xml:space="preserve">zábradlí </t>
  </si>
  <si>
    <t>sloupek U80</t>
  </si>
  <si>
    <t>32,55*0,312</t>
  </si>
  <si>
    <t>madlo 2A</t>
  </si>
  <si>
    <t>36,24*0,274</t>
  </si>
  <si>
    <t>madlo 2B</t>
  </si>
  <si>
    <t>19,02*0,274</t>
  </si>
  <si>
    <t>madlo 2Ca</t>
  </si>
  <si>
    <t>1,14*0,274</t>
  </si>
  <si>
    <t>madlo 2Cb</t>
  </si>
  <si>
    <t>7,62*0,274</t>
  </si>
  <si>
    <t>madlo 2D</t>
  </si>
  <si>
    <t>18,66*0,274</t>
  </si>
  <si>
    <t>madlo 2E</t>
  </si>
  <si>
    <t>19,23*0,274</t>
  </si>
  <si>
    <t>madlo 2F</t>
  </si>
  <si>
    <t>18,93*0,274</t>
  </si>
  <si>
    <t>madlo 2G</t>
  </si>
  <si>
    <t>13,80*0,274</t>
  </si>
  <si>
    <t>madlo 2H</t>
  </si>
  <si>
    <t>9,00*0,274</t>
  </si>
  <si>
    <t xml:space="preserve">patní deska </t>
  </si>
  <si>
    <t>0,2*0,24*2*31</t>
  </si>
  <si>
    <t xml:space="preserve">ochrana proti dotyku </t>
  </si>
  <si>
    <t>L 60x60x6</t>
  </si>
  <si>
    <t>1,8*44*0,247</t>
  </si>
  <si>
    <t>0,920*88*0,247</t>
  </si>
  <si>
    <t>L75x50</t>
  </si>
  <si>
    <t>0,06*0,244*6</t>
  </si>
  <si>
    <t>0,08*0,44*6</t>
  </si>
  <si>
    <t xml:space="preserve">Tyč plochá </t>
  </si>
  <si>
    <t>0,03*0,84*2*176</t>
  </si>
  <si>
    <t>0,03*0,820*2*88</t>
  </si>
  <si>
    <t xml:space="preserve">plech </t>
  </si>
  <si>
    <t>0,880*1*2*44</t>
  </si>
  <si>
    <t>tahokov</t>
  </si>
  <si>
    <t>0,880*0,820*2*44</t>
  </si>
  <si>
    <t>36</t>
  </si>
  <si>
    <t>15625101</t>
  </si>
  <si>
    <t>drát metalizační Zn D 3mm</t>
  </si>
  <si>
    <t>-914620</t>
  </si>
  <si>
    <t>Poznámka k položce:_x000d_
1,517 kg/m2</t>
  </si>
  <si>
    <t>1,517*266,050</t>
  </si>
  <si>
    <t>Trubní vedení</t>
  </si>
  <si>
    <t>37</t>
  </si>
  <si>
    <t>894812203</t>
  </si>
  <si>
    <t>Revizní a čistící šachta z PP šachtové dno DN 425/150 s přítokem tvaru T</t>
  </si>
  <si>
    <t>kus</t>
  </si>
  <si>
    <t>-1513686635</t>
  </si>
  <si>
    <t>Revizní a čistící šachta z polypropylenu PP pro hladké trouby DN 425 šachtové dno (DN šachty / DN trubního vedení) DN 425/150 s přítokem tvaru T</t>
  </si>
  <si>
    <t>https://podminky.urs.cz/item/CS_URS_2023_02/894812203</t>
  </si>
  <si>
    <t>38</t>
  </si>
  <si>
    <t>894812233</t>
  </si>
  <si>
    <t>Revizní a čistící šachta z PP DN 425 šachtová roura korugovaná bez hrdla světlé hloubky 3000 mm</t>
  </si>
  <si>
    <t>934126961</t>
  </si>
  <si>
    <t>Revizní a čistící šachta z polypropylenu PP pro hladké trouby DN 425 roura šachtová korugovaná bez hrdla, světlé hloubky 3000 mm</t>
  </si>
  <si>
    <t>https://podminky.urs.cz/item/CS_URS_2023_02/894812233</t>
  </si>
  <si>
    <t>39</t>
  </si>
  <si>
    <t>894812249</t>
  </si>
  <si>
    <t>Příplatek k rourám revizní a čistící šachty z PP DN 425 za uříznutí šachtové roury</t>
  </si>
  <si>
    <t>-1483067237</t>
  </si>
  <si>
    <t>Revizní a čistící šachta z polypropylenu PP pro hladké trouby DN 425 roura šachtová korugovaná Příplatek k cenám 2231 - 2242 za uříznutí šachtové roury</t>
  </si>
  <si>
    <t>https://podminky.urs.cz/item/CS_URS_2023_02/894812249</t>
  </si>
  <si>
    <t>894812257</t>
  </si>
  <si>
    <t>Revizní a čistící šachta z PP DN 425 poklop plastový pochůzí pro třídu zatížení A15</t>
  </si>
  <si>
    <t>-1023610391</t>
  </si>
  <si>
    <t>Revizní a čistící šachta z polypropylenu PP pro hladké trouby DN 425 poklop plastový (pro třídu zatížení) pochůzí (A15)</t>
  </si>
  <si>
    <t>https://podminky.urs.cz/item/CS_URS_2023_02/894812257</t>
  </si>
  <si>
    <t>Ostatní konstrukce a práce-bourání</t>
  </si>
  <si>
    <t>41</t>
  </si>
  <si>
    <t>911121211</t>
  </si>
  <si>
    <t>Výroba ocelového zábradli při opravách mostů</t>
  </si>
  <si>
    <t>2110948109</t>
  </si>
  <si>
    <t>Oprava ocelového zábradlí svařovaného nebo šroubovaného výroba</t>
  </si>
  <si>
    <t>https://podminky.urs.cz/item/CS_URS_2023_02/911121211</t>
  </si>
  <si>
    <t>dle přílohy v PS:</t>
  </si>
  <si>
    <t xml:space="preserve">zprava </t>
  </si>
  <si>
    <t>(6,220+6,410+6,310+4,6+3,0)</t>
  </si>
  <si>
    <t xml:space="preserve">zleva </t>
  </si>
  <si>
    <t>(6,040+6,340+6,040+2,9)</t>
  </si>
  <si>
    <t>42</t>
  </si>
  <si>
    <t>911121311</t>
  </si>
  <si>
    <t>Montáž ocelového zábradli při opravách mostů</t>
  </si>
  <si>
    <t>-2120814060</t>
  </si>
  <si>
    <t>Oprava ocelového zábradlí svařovaného nebo šroubovaného montáž</t>
  </si>
  <si>
    <t>https://podminky.urs.cz/item/CS_URS_2023_02/911121311</t>
  </si>
  <si>
    <t>43</t>
  </si>
  <si>
    <t>13010814</t>
  </si>
  <si>
    <t>ocel profilová jakost S235JR (11 375) průřez U (UPN) 80</t>
  </si>
  <si>
    <t>-2049826123</t>
  </si>
  <si>
    <t>Poznámka k položce:_x000d_
Poznámka k položce: Hmotnost: 8,64 kg/m</t>
  </si>
  <si>
    <t>281,23/1000</t>
  </si>
  <si>
    <t>44</t>
  </si>
  <si>
    <t>13431000</t>
  </si>
  <si>
    <t>úhelník ocelový rovnostranný jakost S235JR (11 375) 70x70x8mm</t>
  </si>
  <si>
    <t>-1409639765</t>
  </si>
  <si>
    <t>Poznámka k položce:_x000d_
Poznámka k položce: Hmotnost: 8,37 kg/m</t>
  </si>
  <si>
    <t xml:space="preserve">madla </t>
  </si>
  <si>
    <t>(303,33+159,2+9,54+63,78+156,18+160,96+158,44+115,51+75,33)/1000</t>
  </si>
  <si>
    <t>45</t>
  </si>
  <si>
    <t>13611248</t>
  </si>
  <si>
    <t>plech ocelový hladký jakost S235JR tl 20mm tabule</t>
  </si>
  <si>
    <t>-163062641</t>
  </si>
  <si>
    <t>Poznámka k položce:_x000d_
Hmotnost 7,54 kg/kus</t>
  </si>
  <si>
    <t xml:space="preserve">patní desky </t>
  </si>
  <si>
    <t>232,13/1000</t>
  </si>
  <si>
    <t>46</t>
  </si>
  <si>
    <t>925942315</t>
  </si>
  <si>
    <t>Výroba ochranných sítí v kovovém rámu upevněných k zábradlí mostu</t>
  </si>
  <si>
    <t>-967370369</t>
  </si>
  <si>
    <t>Ochranné konstrukce mostů výroba sítí v kovovém rámu upevněných k zábradlí</t>
  </si>
  <si>
    <t>https://podminky.urs.cz/item/CS_URS_2023_02/925942315</t>
  </si>
  <si>
    <t>zleva</t>
  </si>
  <si>
    <t>18,4*1,8</t>
  </si>
  <si>
    <t>21,960*1,8</t>
  </si>
  <si>
    <t>47</t>
  </si>
  <si>
    <t>13010424</t>
  </si>
  <si>
    <t>úhelník ocelový rovnostranný jakost S235JR (11 375) 60x60x6mm</t>
  </si>
  <si>
    <t>-2106168575</t>
  </si>
  <si>
    <t>Poznámka k položce:_x000d_
Poznámka k položce: Hmotnost: 5,47 kg/m</t>
  </si>
  <si>
    <t>(427,68+437,18)/1000</t>
  </si>
  <si>
    <t>48</t>
  </si>
  <si>
    <t>13010514</t>
  </si>
  <si>
    <t>úhelník ocelový nerovnostranný jakost S235JR (11 375) 80x60x6mm</t>
  </si>
  <si>
    <t>-1382468339</t>
  </si>
  <si>
    <t>Poznámka k položce:_x000d_
Poznámka k položce: Hmotnost: 6,76 kg/m</t>
  </si>
  <si>
    <t>506,88/1000</t>
  </si>
  <si>
    <t>49</t>
  </si>
  <si>
    <t>13010180</t>
  </si>
  <si>
    <t>tyč ocelová plochá jakost S235JR (11 375) 30x5mm</t>
  </si>
  <si>
    <t>576354062</t>
  </si>
  <si>
    <t>Poznámka k položce:_x000d_
Poznámka k položce: Hmotnost: 1,21 kg/m</t>
  </si>
  <si>
    <t>174,45/1000</t>
  </si>
  <si>
    <t>85,15/1000</t>
  </si>
  <si>
    <t>13010512</t>
  </si>
  <si>
    <t>úhelník ocelový nerovnostranný jakost S235JR (11 375) 75x50x6mm</t>
  </si>
  <si>
    <t>386310503</t>
  </si>
  <si>
    <t>Poznámka k položce:_x000d_
Poznámka k položce: Hmotnost: 5,65 kg/m</t>
  </si>
  <si>
    <t>(44,75+59,66)/1000</t>
  </si>
  <si>
    <t>51</t>
  </si>
  <si>
    <t>15945230</t>
  </si>
  <si>
    <t>plech děrovaný tahokov oko 10/4,5/1,5 tl 1mm tabule</t>
  </si>
  <si>
    <t>-481693721</t>
  </si>
  <si>
    <t>Poznámka k položce:_x000d_
Poznámka k položce: hmotnost: 5,35 kg/m2</t>
  </si>
  <si>
    <t>133,35/1000</t>
  </si>
  <si>
    <t>13756570</t>
  </si>
  <si>
    <t>plech ocelový hladký válcovaný za studena tl 1,5mm tabule</t>
  </si>
  <si>
    <t>-140658016</t>
  </si>
  <si>
    <t>Poznámka k položce:_x000d_
Poznámka k položce: Hmotnost 24 kg/kus</t>
  </si>
  <si>
    <t>453,02/1000</t>
  </si>
  <si>
    <t>53</t>
  </si>
  <si>
    <t>925942325</t>
  </si>
  <si>
    <t>Montáž ochranných sítí v kovovém rámu upevněných k zábradlí mostu</t>
  </si>
  <si>
    <t>1186990950</t>
  </si>
  <si>
    <t>Ochranné konstrukce mostů montáž sítí v kovovém rámu upevněných k zábradlí</t>
  </si>
  <si>
    <t>https://podminky.urs.cz/item/CS_URS_2023_02/925942325</t>
  </si>
  <si>
    <t>Poznámka k položce:_x000d_
včetně dodání potřebného spojovacího materiálu, viz příloha v PS</t>
  </si>
  <si>
    <t>54</t>
  </si>
  <si>
    <t>931992121</t>
  </si>
  <si>
    <t>Výplň dilatačních spár z extrudovaného polystyrénu tl 20 mm</t>
  </si>
  <si>
    <t>1851301275</t>
  </si>
  <si>
    <t>Výplň dilatačních spár z polystyrenu extrudovaného, tloušťky 20 mm</t>
  </si>
  <si>
    <t>https://podminky.urs.cz/item/CS_URS_2023_02/931992121</t>
  </si>
  <si>
    <t xml:space="preserve">římy </t>
  </si>
  <si>
    <t>0,3*0,6*4</t>
  </si>
  <si>
    <t>0,8</t>
  </si>
  <si>
    <t>přechodové konstrukce</t>
  </si>
  <si>
    <t>1,63+2,6</t>
  </si>
  <si>
    <t>55</t>
  </si>
  <si>
    <t>931994102</t>
  </si>
  <si>
    <t>Těsnění dilatační spáry betonové konstrukce povrchovým těsnicím pásem</t>
  </si>
  <si>
    <t>537130792</t>
  </si>
  <si>
    <t>Těsnění spáry betonové konstrukce pásy, profily, tmely těsnicím pásem povrchovým, spáry dilatační</t>
  </si>
  <si>
    <t>https://podminky.urs.cz/item/CS_URS_2023_02/931994102</t>
  </si>
  <si>
    <t>římsy</t>
  </si>
  <si>
    <t>0,16*4</t>
  </si>
  <si>
    <t>ř7</t>
  </si>
  <si>
    <t>přechody</t>
  </si>
  <si>
    <t>8+12</t>
  </si>
  <si>
    <t>56</t>
  </si>
  <si>
    <t>931994142</t>
  </si>
  <si>
    <t>Těsnění dilatační spáry betonové konstrukce polyuretanovým tmelem do pl 4,0 cm2</t>
  </si>
  <si>
    <t>-1098614804</t>
  </si>
  <si>
    <t>Těsnění spáry betonové konstrukce pásy, profily, tmely tmelem polyuretanovým spáry dilatační do 4,0 cm2</t>
  </si>
  <si>
    <t>https://podminky.urs.cz/item/CS_URS_2023_02/931994142</t>
  </si>
  <si>
    <t xml:space="preserve">na výtoku </t>
  </si>
  <si>
    <t>2*3,14*0,6</t>
  </si>
  <si>
    <t>57</t>
  </si>
  <si>
    <t>936942211</t>
  </si>
  <si>
    <t>Zhotovení tabulky s letopočtem opravy mostu vložením šablony do bednění</t>
  </si>
  <si>
    <t>-852361079</t>
  </si>
  <si>
    <t>Zhotovení tabulky s letopočtem opravy nebo větší údržby vložením šablony do bednění</t>
  </si>
  <si>
    <t>https://podminky.urs.cz/item/CS_URS_2023_02/936942211</t>
  </si>
  <si>
    <t>Poznámka k položce:_x000d_
Včetně zhotovení 1x základního PKO nátěru výztuže u vlysu s letopočtem s ručním očištěním kartáčem</t>
  </si>
  <si>
    <t>do říms:</t>
  </si>
  <si>
    <t>1+1</t>
  </si>
  <si>
    <t>58</t>
  </si>
  <si>
    <t>938121111</t>
  </si>
  <si>
    <t>Odstranění náletových křovin, dřevin a travnatého porostu ve výškách v okolí říms a křídel</t>
  </si>
  <si>
    <t>-1952753249</t>
  </si>
  <si>
    <t>Odstraňování náletových křovin, dřevin a travnatého porostu ve výškách v okolí mostních říms a křídel</t>
  </si>
  <si>
    <t>https://podminky.urs.cz/item/CS_URS_2023_02/938121111</t>
  </si>
  <si>
    <t xml:space="preserve">50% ve výškách </t>
  </si>
  <si>
    <t>59</t>
  </si>
  <si>
    <t>941111122</t>
  </si>
  <si>
    <t>Montáž lešení řadového trubkového lehkého s podlahami zatížení do 200 kg/m2 š od 0,9 do 1,2 m v přes 10 do 25 m</t>
  </si>
  <si>
    <t>1750973377</t>
  </si>
  <si>
    <t>Lešení řadové trubkové lehké pracovní s podlahami s provozním zatížením tř. 3 do 200 kg/m2 šířky tř. W09 od 0,9 do 1,2 m, výšky výšky přes 10 do 25 m montáž</t>
  </si>
  <si>
    <t>https://podminky.urs.cz/item/CS_URS_2023_02/941111122</t>
  </si>
  <si>
    <t xml:space="preserve">křídla: </t>
  </si>
  <si>
    <t>(7,58+28,52+43,10+44,06+25,20)</t>
  </si>
  <si>
    <t>60</t>
  </si>
  <si>
    <t>941111222</t>
  </si>
  <si>
    <t>Příplatek k lešení řadovému trubkovému lehkému s podlahami do 200 kg/m2 š od 0,9 do 1,2 m v přes 10 do 25 m za každý den použití</t>
  </si>
  <si>
    <t>87668254</t>
  </si>
  <si>
    <t>Lešení řadové trubkové lehké pracovní s podlahami s provozním zatížením tř. 3 do 200 kg/m2 šířky tř. W09 od 0,9 do 1,2 m, výšky výšky přes 10 do 25 m příplatek k ceně za každý den použití</t>
  </si>
  <si>
    <t>https://podminky.urs.cz/item/CS_URS_2023_02/941111222</t>
  </si>
  <si>
    <t>Poznámka k položce:_x000d_
předpokládaná délka pronájmu 20 dní (výluky vždy 19N - na lešení v 1.TK a ve 2.TK)</t>
  </si>
  <si>
    <t>148,460*20</t>
  </si>
  <si>
    <t>61</t>
  </si>
  <si>
    <t>941111822</t>
  </si>
  <si>
    <t>Demontáž lešení řadového trubkového lehkého s podlahami zatížení do 200 kg/m2 š od 0,9 do 1,2 m v přes 10 do 25 m</t>
  </si>
  <si>
    <t>-1879480371</t>
  </si>
  <si>
    <t>Lešení řadové trubkové lehké pracovní s podlahami s provozním zatížením tř. 3 do 200 kg/m2 šířky tř. W09 od 0,9 do 1,2 m, výšky výšky přes 10 do 25 m demontáž</t>
  </si>
  <si>
    <t>https://podminky.urs.cz/item/CS_URS_2023_02/941111822</t>
  </si>
  <si>
    <t>62</t>
  </si>
  <si>
    <t>942211111</t>
  </si>
  <si>
    <t>Montáž lešení vysunutého dílcového bez podepření v do 20 m</t>
  </si>
  <si>
    <t>-668305806</t>
  </si>
  <si>
    <t>Lešení vysunuté dílcové pracovní z konstrukce, z otvorů nebo při povrchu stropní konstrukce bez podepření, ve výšce pracovní podlahy do 20 m montáž</t>
  </si>
  <si>
    <t>https://podminky.urs.cz/item/CS_URS_2023_02/942211111</t>
  </si>
  <si>
    <t>pracovní podlaha se zábradlím pro odstranění starých a vybudování nových říms (montáž, demontáž a pronájem podlahy se zábradlím)</t>
  </si>
  <si>
    <t>(18,5+27)*0,9</t>
  </si>
  <si>
    <t>63</t>
  </si>
  <si>
    <t>942211211</t>
  </si>
  <si>
    <t>Příplatek k lešení vysunutému dílcovému bez podepření v do 20 m za každý den použití</t>
  </si>
  <si>
    <t>883136766</t>
  </si>
  <si>
    <t>Lešení vysunuté dílcové pracovní z konstrukce, z otvorů nebo při povrchu stropní konstrukce bez podepření, ve výšce pracovní podlahy do 20 m příplatek k ceně za každý den použití</t>
  </si>
  <si>
    <t>https://podminky.urs.cz/item/CS_URS_2023_02/942211211</t>
  </si>
  <si>
    <t>Poznámka k položce:_x000d_
předpokládaná délka pronájmu dle výluk na montáž a demontáž: 2-3.3.2023 až 18-19.5.2023 (78 dní použítí) - celkem 80 dní</t>
  </si>
  <si>
    <t>40,95*80</t>
  </si>
  <si>
    <t>64</t>
  </si>
  <si>
    <t>942211811</t>
  </si>
  <si>
    <t>Demontáž lešení vysunutého dílcového bez podepření v do 20 m</t>
  </si>
  <si>
    <t>1226032575</t>
  </si>
  <si>
    <t>Lešení vysunuté dílcové pracovní z konstrukce, z otvorů nebo při povrchu stropní konstrukce bez podepření, ve výšce pracovní podlahy do 20 m demontáž</t>
  </si>
  <si>
    <t>https://podminky.urs.cz/item/CS_URS_2023_02/942211811</t>
  </si>
  <si>
    <t>65</t>
  </si>
  <si>
    <t>942322112</t>
  </si>
  <si>
    <t>Montáž těžkých konzol pro založení lešení v přes 10 do 20 m s jednou podlahou š přes 0,9 do 1,2 m</t>
  </si>
  <si>
    <t>104360304</t>
  </si>
  <si>
    <t>Konzoly pro založení lešení osazené na stěně těžké s jednou úrovní pracovní podlahy šířky tř. SW09 přes 0,9 do 1,2 m s možností přitížení lešením výšky přes 10 do 20 m montáž</t>
  </si>
  <si>
    <t>https://podminky.urs.cz/item/CS_URS_2023_02/942322112</t>
  </si>
  <si>
    <t xml:space="preserve">Poznámka k položce:_x000d_
na dl. 18,5+27 m, předpoklad konzol po cca 2,5 m (8+11 konzol), vč. spojovacího materiálu_x000d_
</t>
  </si>
  <si>
    <t>pro pracovní podlahu se zábradlím pro odstranění starých a vybudování nových říms (montáž, demontáž a pronájem konzol), dl. konzol min. 0,9 m:</t>
  </si>
  <si>
    <t>(8+11)*0,9</t>
  </si>
  <si>
    <t>66</t>
  </si>
  <si>
    <t>942322212</t>
  </si>
  <si>
    <t>Příplatek k těžké konzole pro založení lešení v přes 10 do 20 m s jednou podlahou š přes 0,9 do 1,2 m za každý den použití</t>
  </si>
  <si>
    <t>-497880507</t>
  </si>
  <si>
    <t>Konzoly pro založení lešení osazené na stěně těžké s jednou úrovní pracovní podlahy šířky tř. SW09 přes 0,9 do 1,2 m s možností přitížení lešením výšky přes 10 do 20 m příplatek k ceně za každý den použití</t>
  </si>
  <si>
    <t>https://podminky.urs.cz/item/CS_URS_2023_02/942322212</t>
  </si>
  <si>
    <t>17,1*80</t>
  </si>
  <si>
    <t>67</t>
  </si>
  <si>
    <t>942322812</t>
  </si>
  <si>
    <t>Demontáž těžkých konzol pro založení lešení v přes 10 do 20 m s jednou podlahou š přes 0,9 do 1,2 m</t>
  </si>
  <si>
    <t>-1213909852</t>
  </si>
  <si>
    <t>Konzoly pro založení lešení osazené na stěně těžké s jednou úrovní pracovní podlahy šířky tř. SW09 přes 0,9 do 1,2 m s možností přitížení lešením výšky přes 10 do 20 m demontáž</t>
  </si>
  <si>
    <t>https://podminky.urs.cz/item/CS_URS_2023_02/942322812</t>
  </si>
  <si>
    <t>68</t>
  </si>
  <si>
    <t>943211111</t>
  </si>
  <si>
    <t>Montáž lešení prostorového rámového lehkého s podlahami zatížení do 200 kg/m2 v do 10 m</t>
  </si>
  <si>
    <t>1149919634</t>
  </si>
  <si>
    <t>Lešení prostorové rámové lehké pracovní s podlahami s provozním zatížením tř. 3 do 200 kg/m2 výšky do 10 m montáž</t>
  </si>
  <si>
    <t>https://podminky.urs.cz/item/CS_URS_2023_02/943211111</t>
  </si>
  <si>
    <t xml:space="preserve">u opěry č.1 a pod konstrukcí  nad 2.TK v otvoru mostu: </t>
  </si>
  <si>
    <t>30,655*10,36/2*3,8</t>
  </si>
  <si>
    <t xml:space="preserve">u opěry č.2 a pod konstrukcí  nad 1.TK v otvoru mostu: </t>
  </si>
  <si>
    <t>69</t>
  </si>
  <si>
    <t>943211211</t>
  </si>
  <si>
    <t>Příplatek k lešení prostorovému rámovému lehkému s podlahami do 200 kg/m2 v do 10 m za každý den použití</t>
  </si>
  <si>
    <t>-381691863</t>
  </si>
  <si>
    <t>Lešení prostorové rámové lehké pracovní s podlahami s provozním zatížením tř. 3 do 200 kg/m2 výšky do 10 m příplatek k ceně za každý den použití</t>
  </si>
  <si>
    <t>https://podminky.urs.cz/item/CS_URS_2023_02/943211211</t>
  </si>
  <si>
    <t>1206,826*20</t>
  </si>
  <si>
    <t>70</t>
  </si>
  <si>
    <t>943211811</t>
  </si>
  <si>
    <t>Demontáž lešení prostorového rámového lehkého s podlahami zatížení do 200 kg/m2 v do 10 m</t>
  </si>
  <si>
    <t>-506187662</t>
  </si>
  <si>
    <t>Lešení prostorové rámové lehké pracovní s podlahami s provozním zatížením tř. 3 do 200 kg/m2 výšky do 10 m demontáž</t>
  </si>
  <si>
    <t>https://podminky.urs.cz/item/CS_URS_2023_02/943211811</t>
  </si>
  <si>
    <t>71</t>
  </si>
  <si>
    <t>944611111</t>
  </si>
  <si>
    <t>Montáž ochranné plachty z textilie z umělých vláken</t>
  </si>
  <si>
    <t>-1386635591</t>
  </si>
  <si>
    <t>Plachta ochranná zavěšená na konstrukci lešení z textilie z umělých vláken montáž</t>
  </si>
  <si>
    <t>https://podminky.urs.cz/item/CS_URS_2023_02/944611111</t>
  </si>
  <si>
    <t xml:space="preserve">opěry </t>
  </si>
  <si>
    <t>(149,79+63,11+88,49+133,44)</t>
  </si>
  <si>
    <t xml:space="preserve">křídla </t>
  </si>
  <si>
    <t>72</t>
  </si>
  <si>
    <t>944611211</t>
  </si>
  <si>
    <t>Příplatek k ochranné plachtě za každý den použití</t>
  </si>
  <si>
    <t>-114507271</t>
  </si>
  <si>
    <t>Plachta ochranná zavěšená na konstrukci lešení z textilie z umělých vláken příplatek k ceně za každý den použití</t>
  </si>
  <si>
    <t>https://podminky.urs.cz/item/CS_URS_2023_02/944611211</t>
  </si>
  <si>
    <t>Poznámka k položce:_x000d_
předpokládaná délka pronájmu 20 dní (výluky vždy 19N - na lešení v 1.TK a ve 2.TK), vč. dopravy</t>
  </si>
  <si>
    <t>583,290*20*2</t>
  </si>
  <si>
    <t>73</t>
  </si>
  <si>
    <t>944611811</t>
  </si>
  <si>
    <t>Demontáž ochranné plachty z textilie z umělých vláken</t>
  </si>
  <si>
    <t>-1660397500</t>
  </si>
  <si>
    <t>Plachta ochranná zavěšená na konstrukci lešení z textilie z umělých vláken demontáž</t>
  </si>
  <si>
    <t>https://podminky.urs.cz/item/CS_URS_2023_02/944611811</t>
  </si>
  <si>
    <t>583,290</t>
  </si>
  <si>
    <t>74</t>
  </si>
  <si>
    <t>953965131</t>
  </si>
  <si>
    <t>Kotevní šroub pro chemické kotvy M 16 dl 190 mm</t>
  </si>
  <si>
    <t>-1621829908</t>
  </si>
  <si>
    <t>Kotvy chemické s vyvrtáním otvoru kotevní šrouby pro chemické kotvy, velikost M 16, délka 190 mm</t>
  </si>
  <si>
    <t>https://podminky.urs.cz/item/CS_URS_2023_02/953965131</t>
  </si>
  <si>
    <t>šrouby do patních desek zábradlí nerez kvality A4:</t>
  </si>
  <si>
    <t>124</t>
  </si>
  <si>
    <t>75</t>
  </si>
  <si>
    <t>963051111</t>
  </si>
  <si>
    <t>Bourání mostní nosné konstrukce z ŽB</t>
  </si>
  <si>
    <t>1503102065</t>
  </si>
  <si>
    <t>Bourání mostních konstrukcí nosných konstrukcí ze železového betonu</t>
  </si>
  <si>
    <t>https://podminky.urs.cz/item/CS_URS_2023_02/963051111</t>
  </si>
  <si>
    <t xml:space="preserve">římsy- okapový nos </t>
  </si>
  <si>
    <t>21,755*0,12</t>
  </si>
  <si>
    <t>19,300*0,12</t>
  </si>
  <si>
    <t xml:space="preserve">křídlo </t>
  </si>
  <si>
    <t>0,9*4,19</t>
  </si>
  <si>
    <t>76</t>
  </si>
  <si>
    <t>966075141</t>
  </si>
  <si>
    <t>Odstranění kovového zábradlí vcelku</t>
  </si>
  <si>
    <t>-1141881232</t>
  </si>
  <si>
    <t>Odstranění různých konstrukcí na mostech kovového zábradlí vcelku</t>
  </si>
  <si>
    <t>https://podminky.urs.cz/item/CS_URS_2023_02/966075141</t>
  </si>
  <si>
    <t>Poznámka k položce:_x000d_
výzisk SMT</t>
  </si>
  <si>
    <t>18,525</t>
  </si>
  <si>
    <t>27,545</t>
  </si>
  <si>
    <t>77</t>
  </si>
  <si>
    <t>966075321</t>
  </si>
  <si>
    <t>Demontáž ochranných sítí v kovovém rámu upevněných k zábradlí mostu</t>
  </si>
  <si>
    <t>829306222</t>
  </si>
  <si>
    <t>Demontáž ochranných konstrukcí mostů sítí v kovovém rámu upevněných k zábradlí</t>
  </si>
  <si>
    <t>https://podminky.urs.cz/item/CS_URS_2023_02/966075321</t>
  </si>
  <si>
    <t>21,9*1,950</t>
  </si>
  <si>
    <t>17,780*1,950</t>
  </si>
  <si>
    <t>78</t>
  </si>
  <si>
    <t>977211112</t>
  </si>
  <si>
    <t>Řezání stěnovou pilou betonových nebo ŽB kcí s výztuží průměru do 16 mm hl přes 200 do 350 mm</t>
  </si>
  <si>
    <t>489647890</t>
  </si>
  <si>
    <t>Řezání konstrukcí stěnovou pilou betonových nebo železobetonových průměru řezané výztuže do 16 mm hloubka řezu přes 200 do 350 mm</t>
  </si>
  <si>
    <t>https://podminky.urs.cz/item/CS_URS_2023_02/977211112</t>
  </si>
  <si>
    <t xml:space="preserve">řezání římsy </t>
  </si>
  <si>
    <t>21,755</t>
  </si>
  <si>
    <t>19,300</t>
  </si>
  <si>
    <t>79</t>
  </si>
  <si>
    <t>977211115</t>
  </si>
  <si>
    <t>Řezání stěnovou pilou betonových nebo ŽB kcí s výztuží průměru do 16 mm hl přes 520 do 680 mm</t>
  </si>
  <si>
    <t>-96810086</t>
  </si>
  <si>
    <t>Řezání konstrukcí stěnovou pilou betonových nebo železobetonových průměru řezané výztuže do 16 mm hloubka řezu přes 520 do 680 mm</t>
  </si>
  <si>
    <t>https://podminky.urs.cz/item/CS_URS_2023_02/977211115</t>
  </si>
  <si>
    <t xml:space="preserve">řezání křídla </t>
  </si>
  <si>
    <t>4,190*2</t>
  </si>
  <si>
    <t>80</t>
  </si>
  <si>
    <t>985112113</t>
  </si>
  <si>
    <t>Odsekání degradovaného betonu stěn tl přes 30 do 50 mm</t>
  </si>
  <si>
    <t>-844275066</t>
  </si>
  <si>
    <t>Odsekání degradovaného betonu stěn, tloušťky přes 30 do 50 mm</t>
  </si>
  <si>
    <t>https://podminky.urs.cz/item/CS_URS_2023_02/985112113</t>
  </si>
  <si>
    <t xml:space="preserve">křídla horní plochy </t>
  </si>
  <si>
    <t>1,53+3,92+5,92+3,26</t>
  </si>
  <si>
    <t>81</t>
  </si>
  <si>
    <t>985121101</t>
  </si>
  <si>
    <t>Tryskání degradovaného betonu stěn a rubu kleneb sušeným pískem</t>
  </si>
  <si>
    <t>-1952091439</t>
  </si>
  <si>
    <t>Tryskání degradovaného betonu stěn, rubu kleneb a podlah křemičitým pískem sušeným</t>
  </si>
  <si>
    <t>https://podminky.urs.cz/item/CS_URS_2023_02/985121101</t>
  </si>
  <si>
    <t>Poznámka k položce:_x000d_
včetně dodání písku, úklidu a naložení suti</t>
  </si>
  <si>
    <t xml:space="preserve">NK horní pl </t>
  </si>
  <si>
    <t>(231+188,19)</t>
  </si>
  <si>
    <t xml:space="preserve">čela </t>
  </si>
  <si>
    <t>(13,23+11,80+19,01+12,58+4,18)</t>
  </si>
  <si>
    <t xml:space="preserve">římsy </t>
  </si>
  <si>
    <t>(3,87+3,92+4,73+6,69+2,52+2,80)</t>
  </si>
  <si>
    <t>82</t>
  </si>
  <si>
    <t>985121201</t>
  </si>
  <si>
    <t>Tryskání degradovaného betonu líce kleneb sušeným pískem</t>
  </si>
  <si>
    <t>603205340</t>
  </si>
  <si>
    <t>Tryskání degradovaného betonu líce kleneb a podhledů křemičitým pískem sušeným</t>
  </si>
  <si>
    <t>https://podminky.urs.cz/item/CS_URS_2023_02/985121201</t>
  </si>
  <si>
    <t xml:space="preserve">NK spodní plochy </t>
  </si>
  <si>
    <t>177,44+144,42</t>
  </si>
  <si>
    <t>83</t>
  </si>
  <si>
    <t>985311213</t>
  </si>
  <si>
    <t>Reprofilace líce kleneb a podhledů cementovou sanační maltou tl přes 20 do 30 mm</t>
  </si>
  <si>
    <t>554562205</t>
  </si>
  <si>
    <t>Reprofilace betonu sanačními maltami na cementové bázi ručně líce kleneb a podhledů, tloušťky přes 20 do 30 mm</t>
  </si>
  <si>
    <t>https://podminky.urs.cz/item/CS_URS_2023_02/985311213</t>
  </si>
  <si>
    <t>Poznámka k položce:_x000d_
Sanace - typ A</t>
  </si>
  <si>
    <t>NK spodní plochy - 90%:</t>
  </si>
  <si>
    <t>(177,44+144,42)*0,9</t>
  </si>
  <si>
    <t>84</t>
  </si>
  <si>
    <t>985311217</t>
  </si>
  <si>
    <t>Reprofilace líce kleneb a podhledů cementovou sanační maltou tl přes 60 do 70 mm</t>
  </si>
  <si>
    <t>1925735760</t>
  </si>
  <si>
    <t>Reprofilace betonu sanačními maltami na cementové bázi ručně líce kleneb a podhledů, tloušťky přes 60 do 70 mm</t>
  </si>
  <si>
    <t>https://podminky.urs.cz/item/CS_URS_2023_02/985311217</t>
  </si>
  <si>
    <t>Poznámka k položce:_x000d_
Sanace - typ C</t>
  </si>
  <si>
    <t>NK spodní plochy - 10%:</t>
  </si>
  <si>
    <t>(177,44+144,42)*0,1</t>
  </si>
  <si>
    <t>85</t>
  </si>
  <si>
    <t>985311312</t>
  </si>
  <si>
    <t>Reprofilace rubu kleneb a podlah cementovou sanační maltou tl přes 10 do 20 mm</t>
  </si>
  <si>
    <t>1040321512</t>
  </si>
  <si>
    <t>Reprofilace betonu sanačními maltami na cementové bázi ručně rubu kleneb a podlah, tloušťky přes 10 do 20 mm</t>
  </si>
  <si>
    <t>https://podminky.urs.cz/item/CS_URS_2023_02/985311312</t>
  </si>
  <si>
    <t xml:space="preserve">Poznámka k položce:_x000d_
Sanace - typ D_x000d_
</t>
  </si>
  <si>
    <t>86</t>
  </si>
  <si>
    <t>985311313</t>
  </si>
  <si>
    <t>Reprofilace rubu kleneb a podlah cementovou sanační maltou tl přes 20 do 30 mm</t>
  </si>
  <si>
    <t>978464796</t>
  </si>
  <si>
    <t>Reprofilace betonu sanačními maltami na cementové bázi ručně rubu kleneb a podlah, tloušťky přes 20 do 30 mm</t>
  </si>
  <si>
    <t>https://podminky.urs.cz/item/CS_URS_2023_02/985311313</t>
  </si>
  <si>
    <t>římsy:</t>
  </si>
  <si>
    <t>3,87+3,92+4,73+6,69+2,52+2,80</t>
  </si>
  <si>
    <t>87</t>
  </si>
  <si>
    <t>985321111</t>
  </si>
  <si>
    <t>Ochranný nátěr výztuže na cementové bázi stěn, líce kleneb a podhledů 1 vrstva tl 1 mm</t>
  </si>
  <si>
    <t>2032703504</t>
  </si>
  <si>
    <t>Ochranný nátěr betonářské výztuže 1 vrstva tloušťky 1 mm na cementové bázi stěn, líce kleneb a podhledů</t>
  </si>
  <si>
    <t>https://podminky.urs.cz/item/CS_URS_2023_02/985321111</t>
  </si>
  <si>
    <t>50%</t>
  </si>
  <si>
    <t>(149,79+63,11+88,49+133,44)*0,5</t>
  </si>
  <si>
    <t>(7,58+28,52+43,10+44,06+25,20)*0,5</t>
  </si>
  <si>
    <t>1,53+3,92+5,92+3,26*0,5</t>
  </si>
  <si>
    <t>(13,23+11,80+19,01+12,58+4,18)*0,5</t>
  </si>
  <si>
    <t>88</t>
  </si>
  <si>
    <t>985323111</t>
  </si>
  <si>
    <t>Spojovací můstek reprofilovaného betonu na cementové bázi tl 1 mm</t>
  </si>
  <si>
    <t>-1259975868</t>
  </si>
  <si>
    <t>Spojovací můstek reprofilovaného betonu na cementové bázi, tloušťky 1 mm</t>
  </si>
  <si>
    <t>https://podminky.urs.cz/item/CS_URS_2023_02/985323111</t>
  </si>
  <si>
    <t>1102,440+321,860</t>
  </si>
  <si>
    <t>89</t>
  </si>
  <si>
    <t>985324231</t>
  </si>
  <si>
    <t>Ochranný akrylátový nátěr betonu trojnásobný se stěrkou S5 (OS-D)</t>
  </si>
  <si>
    <t>626823600</t>
  </si>
  <si>
    <t>Ochranný nátěr betonu akrylátový trojnásobný se stěrkou S5 (OS-D)</t>
  </si>
  <si>
    <t>https://podminky.urs.cz/item/CS_URS_2023_02/985324231</t>
  </si>
  <si>
    <t>Poznámka k položce:_x000d_
finální sjednocující tenkostěnná stěrka a ochranný sjednocující nátěr</t>
  </si>
  <si>
    <t>90</t>
  </si>
  <si>
    <t>985331213</t>
  </si>
  <si>
    <t>Dodatečné vlepování betonářské výztuže D 12 mm do chemické malty včetně vyvrtání otvoru</t>
  </si>
  <si>
    <t>2038054557</t>
  </si>
  <si>
    <t>Dodatečné vlepování betonářské výztuže včetně vyvrtání a vyčištění otvoru chemickou maltou průměr výztuže 12 mm</t>
  </si>
  <si>
    <t>https://podminky.urs.cz/item/CS_URS_2023_02/985331213</t>
  </si>
  <si>
    <t xml:space="preserve">kotvení říms </t>
  </si>
  <si>
    <t>0,45*150</t>
  </si>
  <si>
    <t>zprava</t>
  </si>
  <si>
    <t>91</t>
  </si>
  <si>
    <t>985331215</t>
  </si>
  <si>
    <t>Dodatečné vlepování betonářské výztuže D 16 mm do chemické malty včetně vyvrtání otvoru</t>
  </si>
  <si>
    <t>105771095</t>
  </si>
  <si>
    <t>Dodatečné vlepování betonářské výztuže včetně vyvrtání a vyčištění otvoru chemickou maltou průměr výztuže 16 mm</t>
  </si>
  <si>
    <t>https://podminky.urs.cz/item/CS_URS_2023_02/985331215</t>
  </si>
  <si>
    <t>0,65*30</t>
  </si>
  <si>
    <t>92</t>
  </si>
  <si>
    <t>63126155</t>
  </si>
  <si>
    <t>síť výztužná kompozitní 150x150mm D 6mm</t>
  </si>
  <si>
    <t>-289714722</t>
  </si>
  <si>
    <t>Poznámka k položce:_x000d_
kotvení sítě viz pol. Kotvičky pro výztuž stříkaného betonu</t>
  </si>
  <si>
    <t>Čedičová síť kotvená k podkladu (6 ks/m2), dle plochy stříkaného betonu + 10%:</t>
  </si>
  <si>
    <t>658,720*1,1</t>
  </si>
  <si>
    <t>93</t>
  </si>
  <si>
    <t>985512113</t>
  </si>
  <si>
    <t>Stříkaný beton stěn ze suché směsi pevnosti min. 45 MPa tl 50 mm</t>
  </si>
  <si>
    <t>-1939942926</t>
  </si>
  <si>
    <t>Stříkaný beton ze suché směsi pevnosti v tlaku min. 45 MPa (tř. R4) stěn, jedné vrstvy tloušťky 50 mm</t>
  </si>
  <si>
    <t>https://podminky.urs.cz/item/CS_URS_2023_02/985512113</t>
  </si>
  <si>
    <t xml:space="preserve">Poznámka k položce:_x000d_
Sanace - typ B_x000d_
</t>
  </si>
  <si>
    <t>94</t>
  </si>
  <si>
    <t>985512119</t>
  </si>
  <si>
    <t>Příplatek ke stříkanému betonu stěn ze suché směsi pevnosti min. 45 MPa ZKD 10 mm</t>
  </si>
  <si>
    <t>-1708091677</t>
  </si>
  <si>
    <t>Stříkaný beton ze suché směsi pevnosti v tlaku min. 45 MPa (tř. R4) Příplatek k cenám za každých dalších i započatých 10 mm tloušťky</t>
  </si>
  <si>
    <t>https://podminky.urs.cz/item/CS_URS_2023_02/985512119</t>
  </si>
  <si>
    <t>(149,79+63,11+88,49+133,44)*3</t>
  </si>
  <si>
    <t>(7,58+28,52+43,10+44,06+25,20)*3</t>
  </si>
  <si>
    <t>(1,53+3,92+5,92+3,26)*3</t>
  </si>
  <si>
    <t>(13,23+11,80+19,01+12,58+4,18)*3</t>
  </si>
  <si>
    <t>95</t>
  </si>
  <si>
    <t>985564111</t>
  </si>
  <si>
    <t>Kotvičky pro výztuž stříkaného betonu hl do 200 mm z oceli D do 6 mm do cementové malty</t>
  </si>
  <si>
    <t>1207185448</t>
  </si>
  <si>
    <t>Kotvičky pro výztuž stříkaného betonu z betonářské oceli do cementové malty, hloubky kotvení do 200 mm, průměru do 6 mm</t>
  </si>
  <si>
    <t>https://podminky.urs.cz/item/CS_URS_2023_02/985564111</t>
  </si>
  <si>
    <t>kotvení čedičové sítě stříkaného betonu (6 ks/m2 = 3952 ks):</t>
  </si>
  <si>
    <t>3952</t>
  </si>
  <si>
    <t>96</t>
  </si>
  <si>
    <t>993111111</t>
  </si>
  <si>
    <t>Dovoz a odvoz lešení řadového do 10 km včetně naložení a složení</t>
  </si>
  <si>
    <t>1306363816</t>
  </si>
  <si>
    <t>Dovoz a odvoz lešení včetně naložení a složení řadového, na vzdálenost do 10 km</t>
  </si>
  <si>
    <t>https://podminky.urs.cz/item/CS_URS_2023_02/993111111</t>
  </si>
  <si>
    <t>řadové lešení:</t>
  </si>
  <si>
    <t>148,460</t>
  </si>
  <si>
    <t>vysunuté lešení:</t>
  </si>
  <si>
    <t>40,950</t>
  </si>
  <si>
    <t>konzoly vysunutého lešení:</t>
  </si>
  <si>
    <t>podlahy u prostorového lešení v otvoru mostu:</t>
  </si>
  <si>
    <t>30,655*10,36</t>
  </si>
  <si>
    <t>97</t>
  </si>
  <si>
    <t>993111119</t>
  </si>
  <si>
    <t>Příplatek k ceně dovozu a odvozu lešení řadového ZKD 10 km přes 10 km</t>
  </si>
  <si>
    <t>-423671480</t>
  </si>
  <si>
    <t>Dovoz a odvoz lešení včetně naložení a složení řadového, na vzdálenost Příplatek k ceně za každých dalších i započatých 10 km přes 10 km</t>
  </si>
  <si>
    <t>https://podminky.urs.cz/item/CS_URS_2023_02/993111119</t>
  </si>
  <si>
    <t>Poznámka k položce:_x000d_
do 30 km celkem</t>
  </si>
  <si>
    <t>547,946*2</t>
  </si>
  <si>
    <t>98</t>
  </si>
  <si>
    <t>993121111</t>
  </si>
  <si>
    <t>Dovoz a odvoz lešení prostorového lehkého do 10 km včetně naložení a složení</t>
  </si>
  <si>
    <t>1308604837</t>
  </si>
  <si>
    <t>Dovoz a odvoz lešení včetně naložení a složení prostorového lehkého, na vzdálenost do 10 km</t>
  </si>
  <si>
    <t>https://podminky.urs.cz/item/CS_URS_2023_02/993121111</t>
  </si>
  <si>
    <t>prostorové lešení:</t>
  </si>
  <si>
    <t>1206,826</t>
  </si>
  <si>
    <t>99</t>
  </si>
  <si>
    <t>993121119</t>
  </si>
  <si>
    <t>Příplatek k ceně dovozu a odvozu lešení prostorového lehkého ZKD 10 km přes 10 km</t>
  </si>
  <si>
    <t>1547613712</t>
  </si>
  <si>
    <t>Dovoz a odvoz lešení včetně naložení a složení prostorového lehkého, na vzdálenost Příplatek k ceně za každých dalších i započatých 10 km přes 10 km</t>
  </si>
  <si>
    <t>https://podminky.urs.cz/item/CS_URS_2023_02/993121119</t>
  </si>
  <si>
    <t>1206,826*2</t>
  </si>
  <si>
    <t>997</t>
  </si>
  <si>
    <t>Přesun sutě</t>
  </si>
  <si>
    <t>100</t>
  </si>
  <si>
    <t>997013814</t>
  </si>
  <si>
    <t>Poplatek za uložení na skládce (skládkovné) stavebního odpadu izolací kód odpadu 17 06 04</t>
  </si>
  <si>
    <t>1052886145</t>
  </si>
  <si>
    <t>Poplatek za uložení stavebního odpadu na skládce (skládkovné) z izolačních materiálů zatříděného do Katalogu odpadů pod kódem 17 06 04</t>
  </si>
  <si>
    <t>https://podminky.urs.cz/item/CS_URS_2023_02/997013814</t>
  </si>
  <si>
    <t>z odstraněné izolace proti vodě:</t>
  </si>
  <si>
    <t>101</t>
  </si>
  <si>
    <t>997013841</t>
  </si>
  <si>
    <t>Poplatek za uložení na skládce (skládkovné) odpadu po otryskávání bez obsahu nebezpečných látek kód odpadu 12 01 17</t>
  </si>
  <si>
    <t>915723546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</si>
  <si>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</si>
  <si>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https://podminky.urs.cz/item/CS_URS_2023_02/997013841</t>
  </si>
  <si>
    <t>Z tryskání degradovaného betonu:</t>
  </si>
  <si>
    <t>143,317</t>
  </si>
  <si>
    <t>102</t>
  </si>
  <si>
    <t>997013843</t>
  </si>
  <si>
    <t>Poplatek za uložení na skládce (skládkovné) odpadu po otryskávání s obsahem nebezpečných látek kód odpadu 12 01 16</t>
  </si>
  <si>
    <t>1491349182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</si>
  <si>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</si>
  <si>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https://podminky.urs.cz/item/CS_URS_2023_02/997013843</t>
  </si>
  <si>
    <t xml:space="preserve">Z tryskání degradovaného betonu z podhledu NK: </t>
  </si>
  <si>
    <t>43,773</t>
  </si>
  <si>
    <t>103</t>
  </si>
  <si>
    <t>997211511</t>
  </si>
  <si>
    <t>Vodorovná doprava suti po suchu na vzdálenost do 1 km</t>
  </si>
  <si>
    <t>-1061602961</t>
  </si>
  <si>
    <t>Vodorovná doprava suti nebo vybouraných hmot suti se složením a hrubým urovnáním, na vzdálenost do 1 km</t>
  </si>
  <si>
    <t>https://podminky.urs.cz/item/CS_URS_2023_02/997211511</t>
  </si>
  <si>
    <t>3,218+143,317+43,773+89,505+111,052</t>
  </si>
  <si>
    <t>104</t>
  </si>
  <si>
    <t>997211519</t>
  </si>
  <si>
    <t>Příplatek ZKD 1 km u vodorovné dopravy suti</t>
  </si>
  <si>
    <t>564849394</t>
  </si>
  <si>
    <t>Vodorovná doprava suti nebo vybouraných hmot suti se složením a hrubým urovnáním, na vzdálenost Příplatek k ceně za každý další i započatý 1 km přes 1 km</t>
  </si>
  <si>
    <t>https://podminky.urs.cz/item/CS_URS_2023_02/997211519</t>
  </si>
  <si>
    <t>390,865*8</t>
  </si>
  <si>
    <t>105</t>
  </si>
  <si>
    <t>997211521</t>
  </si>
  <si>
    <t>Vodorovná doprava vybouraných hmot po suchu na vzdálenost do 1 km</t>
  </si>
  <si>
    <t>279229675</t>
  </si>
  <si>
    <t>Vodorovná doprava suti nebo vybouraných hmot vybouraných hmot se složením a hrubým urovnáním nebo s přeložením na jiný dopravní prostředek kromě lodi, na vzdálenost do 1 km</t>
  </si>
  <si>
    <t>https://podminky.urs.cz/item/CS_URS_2023_02/997211521</t>
  </si>
  <si>
    <t>0,829+3,869</t>
  </si>
  <si>
    <t>106</t>
  </si>
  <si>
    <t>997211529</t>
  </si>
  <si>
    <t>Příplatek ZKD 1 km u vodorovné dopravy vybouraných hmot</t>
  </si>
  <si>
    <t>1714169871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</si>
  <si>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</si>
  <si>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https://podminky.urs.cz/item/CS_URS_2023_02/997211529</t>
  </si>
  <si>
    <t>4,698*8</t>
  </si>
  <si>
    <t>107</t>
  </si>
  <si>
    <t>997211611</t>
  </si>
  <si>
    <t>Nakládání suti na dopravní prostředky pro vodorovnou dopravu</t>
  </si>
  <si>
    <t>1566819945</t>
  </si>
  <si>
    <t>Nakládání suti nebo vybouraných hmot na dopravní prostředky pro vodorovnou dopravu suti</t>
  </si>
  <si>
    <t>https://podminky.urs.cz/item/CS_URS_2023_02/997211611</t>
  </si>
  <si>
    <t>z důvodu špatného přístupu k objektu - přeložení na mezideponii:</t>
  </si>
  <si>
    <t>(3,218+89,505+111,052)*2</t>
  </si>
  <si>
    <t>z důvodu špatného přístupu k objektu - přeložení suti z otryskání na mezideponii:</t>
  </si>
  <si>
    <t>143,317+43,773</t>
  </si>
  <si>
    <t>108</t>
  </si>
  <si>
    <t>997211612</t>
  </si>
  <si>
    <t>Nakládání vybouraných hmot na dopravní prostředky pro vodorovnou dopravu</t>
  </si>
  <si>
    <t>-1997448596</t>
  </si>
  <si>
    <t>Nakládání suti nebo vybouraných hmot na dopravní prostředky pro vodorovnou dopravu vybouraných hmot</t>
  </si>
  <si>
    <t>https://podminky.urs.cz/item/CS_URS_2023_02/997211612</t>
  </si>
  <si>
    <t>4,698*2</t>
  </si>
  <si>
    <t>109</t>
  </si>
  <si>
    <t>997221861</t>
  </si>
  <si>
    <t>Poplatek za uložení na recyklační skládce (skládkovné) stavebního odpadu z prostého betonu pod kódem 17 01 01</t>
  </si>
  <si>
    <t>1954735663</t>
  </si>
  <si>
    <t>Poplatek za uložení stavebního odpadu na recyklační skládce (skládkovné) z prostého betonu zatříděného do Katalogu odpadů pod kódem 17 01 01</t>
  </si>
  <si>
    <t>https://podminky.urs.cz/item/CS_URS_2023_02/997221861</t>
  </si>
  <si>
    <t>z odsekání degradovaného betonu:</t>
  </si>
  <si>
    <t>65,771</t>
  </si>
  <si>
    <t>z vývrtů:</t>
  </si>
  <si>
    <t>0,020</t>
  </si>
  <si>
    <t>spad při stříkaném betonu:</t>
  </si>
  <si>
    <t>14,821+8,893</t>
  </si>
  <si>
    <t>110</t>
  </si>
  <si>
    <t>997221862</t>
  </si>
  <si>
    <t>Poplatek za uložení na recyklační skládce (skládkovné) stavebního odpadu z armovaného betonu pod kódem 17 01 01</t>
  </si>
  <si>
    <t>-174089306</t>
  </si>
  <si>
    <t>Poplatek za uložení stavebního odpadu na recyklační skládce (skládkovné) z armovaného betonu zatříděného do Katalogu odpadů pod kódem 17 01 01</t>
  </si>
  <si>
    <t>https://podminky.urs.cz/item/CS_URS_2023_02/997221862</t>
  </si>
  <si>
    <t>z vybourání tvrdé ochrany stávající izolace:</t>
  </si>
  <si>
    <t>90,177</t>
  </si>
  <si>
    <t>z bourání říms a částí křídel:</t>
  </si>
  <si>
    <t>20,875</t>
  </si>
  <si>
    <t>998</t>
  </si>
  <si>
    <t>Přesun hmot</t>
  </si>
  <si>
    <t>111</t>
  </si>
  <si>
    <t>998212111</t>
  </si>
  <si>
    <t>Přesun hmot pro mosty zděné, monolitické betonové nebo ocelové v do 20 m</t>
  </si>
  <si>
    <t>-274744628</t>
  </si>
  <si>
    <t>Přesun hmot pro mosty zděné, betonové monolitické, spřažené ocelobetonové nebo kovové vodorovná dopravní vzdálenost do 100 m výška mostu do 20 m</t>
  </si>
  <si>
    <t>https://podminky.urs.cz/item/CS_URS_2023_02/998212111</t>
  </si>
  <si>
    <t>112</t>
  </si>
  <si>
    <t>998212191</t>
  </si>
  <si>
    <t>Příplatek k přesunu hmot pro mosty zděné nebo monolitické za zvětšený přesun do 1000 m</t>
  </si>
  <si>
    <t>-1176140463</t>
  </si>
  <si>
    <t>Přesun hmot pro mosty zděné, betonové monolitické, spřažené ocelobetonové nebo kovové Příplatek k cenám za zvětšený přesun přes přes vymezenou největší dopravní vzdálenost do 1000 m</t>
  </si>
  <si>
    <t>https://podminky.urs.cz/item/CS_URS_2023_02/998212191</t>
  </si>
  <si>
    <t>Poznámka k položce:_x000d_
špatný přístup k objektu dole, nahoře (i zařízení staveniště sousední stavby rekonstrukce mostu v km 3,040) cca 120 m k místní komunikaci vpravo trati</t>
  </si>
  <si>
    <t>PSV</t>
  </si>
  <si>
    <t>Práce a dodávky PSV</t>
  </si>
  <si>
    <t>711</t>
  </si>
  <si>
    <t>Izolace proti vodě, vlhkosti a plynům</t>
  </si>
  <si>
    <t>113</t>
  </si>
  <si>
    <t>711131811</t>
  </si>
  <si>
    <t>Odstranění izolace proti zemní vlhkosti vodorovné</t>
  </si>
  <si>
    <t>-1780910688</t>
  </si>
  <si>
    <t>Odstranění izolace proti zemní vlhkosti na ploše vodorovné V</t>
  </si>
  <si>
    <t>https://podminky.urs.cz/item/CS_URS_2023_02/711131811</t>
  </si>
  <si>
    <t xml:space="preserve">odstranění stávající izolace předpoklad 2vrstvy </t>
  </si>
  <si>
    <t>((28,415*13,06)+(2*28,4*0,44)+((18,4+17,6)*0,17))*2</t>
  </si>
  <si>
    <t>114</t>
  </si>
  <si>
    <t>711-R00</t>
  </si>
  <si>
    <t>Dodávka + montáž vodotěsné izolace schváleného typu - SVI (přípravná, vodotěsná asfaltová schváleného typu plnoplošně spojená s podkladem)</t>
  </si>
  <si>
    <t>-1939673087</t>
  </si>
  <si>
    <t xml:space="preserve">Dodávka + montáž vodotěsné izolace schváleného typu - SVI ((přípravná, vodotěsná asfaltová schváleného typu plnoplošně spojená s podkladem)
</t>
  </si>
  <si>
    <t>Poznámka k položce:_x000d_
Tvrdá ochranná vrstva SVI (LA tl. 30 mm) je obsažena v jiné položce.</t>
  </si>
  <si>
    <t>plnoplošně spojená s podkladem na nosné konstrukci:</t>
  </si>
  <si>
    <t>(28,415*13,06)+(2*28,4*0,44)+((18,4+17,6)*0,17)</t>
  </si>
  <si>
    <t>115</t>
  </si>
  <si>
    <t>711-R01</t>
  </si>
  <si>
    <t>Dodávka + montáž vodotěsné izolace schváleného typu - SVI (přípravná, vodotěsná asfaltová volně položená a měkká ochranná vrstva)</t>
  </si>
  <si>
    <t>-530733960</t>
  </si>
  <si>
    <t xml:space="preserve">volně ložená </t>
  </si>
  <si>
    <t>8*36</t>
  </si>
  <si>
    <t>6*34</t>
  </si>
  <si>
    <t>116</t>
  </si>
  <si>
    <t>711-R01.1</t>
  </si>
  <si>
    <t>Dodávka + montáž přichycení SVI nerezovou lištou včetně navrtání, osazení hmoždinek a zatmelení</t>
  </si>
  <si>
    <t>-1946411756</t>
  </si>
  <si>
    <t xml:space="preserve">lišta </t>
  </si>
  <si>
    <t>21,765+19,3+7,6</t>
  </si>
  <si>
    <t>117</t>
  </si>
  <si>
    <t>998711202</t>
  </si>
  <si>
    <t>Přesun hmot procentní pro izolace proti vodě, vlhkosti a plynům v objektech v přes 6 do 12 m</t>
  </si>
  <si>
    <t>%</t>
  </si>
  <si>
    <t>-1152546510</t>
  </si>
  <si>
    <t>Přesun hmot pro izolace proti vodě, vlhkosti a plynům stanovený procentní sazbou (%) z ceny vodorovná dopravní vzdálenost do 50 m v objektech výšky přes 6 do 12 m</t>
  </si>
  <si>
    <t>https://podminky.urs.cz/item/CS_URS_2023_02/998711202</t>
  </si>
  <si>
    <t>Poznámka k položce:_x000d_
výška mostu 7,6 m</t>
  </si>
  <si>
    <t>118</t>
  </si>
  <si>
    <t>998711294</t>
  </si>
  <si>
    <t>Příplatek k přesunu hmot procentní 711 za zvětšený přesun do 1000 m</t>
  </si>
  <si>
    <t>-2097122393</t>
  </si>
  <si>
    <t>Přesun hmot pro izolace proti vodě, vlhkosti a plynům stanovený procentní sazbou (%) z ceny Příplatek k cenám za zvětšený přesun přes vymezenou největší dopravní vzdálenost do 1000 m</t>
  </si>
  <si>
    <t>https://podminky.urs.cz/item/CS_URS_2023_02/998711294</t>
  </si>
  <si>
    <t>002 -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</si>
  <si>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</si>
  <si>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</si>
  <si>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</si>
  <si>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</si>
  <si>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</si>
  <si>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</si>
  <si>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</si>
  <si>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</si>
  <si>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</si>
  <si>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</si>
  <si>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</si>
  <si>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1860032584</t>
  </si>
  <si>
    <t>https://podminky.urs.cz/item/CS_URS_2023_02/012002000</t>
  </si>
  <si>
    <t>Poznámka k položce:_x000d_
Vytyčení dotčených inženýrských sítí včetně zajištění dohledu správce sítí při provádění stavebních prací v blízkosti sítí - 3 trasy nahoře.</t>
  </si>
  <si>
    <t>013002000</t>
  </si>
  <si>
    <t>Projektové práce</t>
  </si>
  <si>
    <t>896830359</t>
  </si>
  <si>
    <t>https://podminky.urs.cz/item/CS_URS_2023_02/013002000</t>
  </si>
  <si>
    <t>Poznámka k položce:_x000d_
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</si>
  <si>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</si>
  <si>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</si>
  <si>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</si>
  <si>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769446022</t>
  </si>
  <si>
    <t>https://podminky.urs.cz/item/CS_URS_2023_02/030001000</t>
  </si>
  <si>
    <t>Poznámka k položce:_x000d_
dodávky vody a energie, příjezdové komunikace včetně příp. omezení provozu a dopravního značení, příp. pronájmy pozemků, střežení pracoviště, uvedení pozemků do původního stavu, včetně přípravy a likvidace staveniště.</t>
  </si>
  <si>
    <t>VRN4</t>
  </si>
  <si>
    <t>Inženýrská činnost</t>
  </si>
  <si>
    <t>043134000</t>
  </si>
  <si>
    <t>Zkoušky zatěžovací</t>
  </si>
  <si>
    <t>1024</t>
  </si>
  <si>
    <t>384804876</t>
  </si>
  <si>
    <t>Inženýrská činnost zkoušky a ostatní měření zkoušky zátěžové</t>
  </si>
  <si>
    <t>https://podminky.urs.cz/item/CS_URS_2023_02/043134000</t>
  </si>
  <si>
    <t>Poznámka k položce:_x000d_
Statická zatěžovací zkouška pláně - v obou výbězích mostu v ose 1.TK</t>
  </si>
  <si>
    <t>043203003</t>
  </si>
  <si>
    <t>Rozbory celkem</t>
  </si>
  <si>
    <t>-2063452419</t>
  </si>
  <si>
    <t>https://podminky.urs.cz/item/CS_URS_2023_02/043203003</t>
  </si>
  <si>
    <t>Poznámka k položce:_x000d_
Rozbor stavebního odpadu akreditovanou laboratoří včetně vyhodnocení a předání zprávy o výsledku.</t>
  </si>
  <si>
    <t>VRN6</t>
  </si>
  <si>
    <t>Územní vlivy</t>
  </si>
  <si>
    <t>060001000</t>
  </si>
  <si>
    <t>-1426110147</t>
  </si>
  <si>
    <t>https://podminky.urs.cz/item/CS_URS_2023_02/060001000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</si>
</sst>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201" TargetMode="External" /><Relationship Id="rId2" Type="http://schemas.openxmlformats.org/officeDocument/2006/relationships/hyperlink" Target="https://podminky.urs.cz/item/CS_URS_2023_02/112155311" TargetMode="External" /><Relationship Id="rId3" Type="http://schemas.openxmlformats.org/officeDocument/2006/relationships/hyperlink" Target="https://podminky.urs.cz/item/CS_URS_2023_02/113107235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21151123" TargetMode="External" /><Relationship Id="rId6" Type="http://schemas.openxmlformats.org/officeDocument/2006/relationships/hyperlink" Target="https://podminky.urs.cz/item/CS_URS_2023_02/122252502" TargetMode="External" /><Relationship Id="rId7" Type="http://schemas.openxmlformats.org/officeDocument/2006/relationships/hyperlink" Target="https://podminky.urs.cz/item/CS_URS_2023_02/139001101" TargetMode="External" /><Relationship Id="rId8" Type="http://schemas.openxmlformats.org/officeDocument/2006/relationships/hyperlink" Target="https://podminky.urs.cz/item/CS_URS_2023_02/162432511" TargetMode="External" /><Relationship Id="rId9" Type="http://schemas.openxmlformats.org/officeDocument/2006/relationships/hyperlink" Target="https://podminky.urs.cz/item/CS_URS_2023_02/162751116" TargetMode="External" /><Relationship Id="rId10" Type="http://schemas.openxmlformats.org/officeDocument/2006/relationships/hyperlink" Target="https://podminky.urs.cz/item/CS_URS_2023_02/167151112" TargetMode="External" /><Relationship Id="rId11" Type="http://schemas.openxmlformats.org/officeDocument/2006/relationships/hyperlink" Target="https://podminky.urs.cz/item/CS_URS_2023_02/171201231" TargetMode="External" /><Relationship Id="rId12" Type="http://schemas.openxmlformats.org/officeDocument/2006/relationships/hyperlink" Target="https://podminky.urs.cz/item/CS_URS_2023_02/174111311" TargetMode="External" /><Relationship Id="rId13" Type="http://schemas.openxmlformats.org/officeDocument/2006/relationships/hyperlink" Target="https://podminky.urs.cz/item/CS_URS_2023_02/181351103" TargetMode="External" /><Relationship Id="rId14" Type="http://schemas.openxmlformats.org/officeDocument/2006/relationships/hyperlink" Target="https://podminky.urs.cz/item/CS_URS_2023_02/181411121" TargetMode="External" /><Relationship Id="rId15" Type="http://schemas.openxmlformats.org/officeDocument/2006/relationships/hyperlink" Target="https://podminky.urs.cz/item/CS_URS_2023_02/181411122" TargetMode="External" /><Relationship Id="rId16" Type="http://schemas.openxmlformats.org/officeDocument/2006/relationships/hyperlink" Target="https://podminky.urs.cz/item/CS_URS_2023_02/212795111" TargetMode="External" /><Relationship Id="rId17" Type="http://schemas.openxmlformats.org/officeDocument/2006/relationships/hyperlink" Target="https://podminky.urs.cz/item/CS_URS_2023_02/317321118" TargetMode="External" /><Relationship Id="rId18" Type="http://schemas.openxmlformats.org/officeDocument/2006/relationships/hyperlink" Target="https://podminky.urs.cz/item/CS_URS_2023_02/317321191" TargetMode="External" /><Relationship Id="rId19" Type="http://schemas.openxmlformats.org/officeDocument/2006/relationships/hyperlink" Target="https://podminky.urs.cz/item/CS_URS_2023_02/317353121" TargetMode="External" /><Relationship Id="rId20" Type="http://schemas.openxmlformats.org/officeDocument/2006/relationships/hyperlink" Target="https://podminky.urs.cz/item/CS_URS_2023_02/317353221" TargetMode="External" /><Relationship Id="rId21" Type="http://schemas.openxmlformats.org/officeDocument/2006/relationships/hyperlink" Target="https://podminky.urs.cz/item/CS_URS_2023_02/317361116" TargetMode="External" /><Relationship Id="rId22" Type="http://schemas.openxmlformats.org/officeDocument/2006/relationships/hyperlink" Target="https://podminky.urs.cz/item/CS_URS_2023_02/334323218" TargetMode="External" /><Relationship Id="rId23" Type="http://schemas.openxmlformats.org/officeDocument/2006/relationships/hyperlink" Target="https://podminky.urs.cz/item/CS_URS_2023_02/334323291" TargetMode="External" /><Relationship Id="rId24" Type="http://schemas.openxmlformats.org/officeDocument/2006/relationships/hyperlink" Target="https://podminky.urs.cz/item/CS_URS_2023_02/334352111" TargetMode="External" /><Relationship Id="rId25" Type="http://schemas.openxmlformats.org/officeDocument/2006/relationships/hyperlink" Target="https://podminky.urs.cz/item/CS_URS_2023_02/334352211" TargetMode="External" /><Relationship Id="rId26" Type="http://schemas.openxmlformats.org/officeDocument/2006/relationships/hyperlink" Target="https://podminky.urs.cz/item/CS_URS_2023_02/273361412" TargetMode="External" /><Relationship Id="rId27" Type="http://schemas.openxmlformats.org/officeDocument/2006/relationships/hyperlink" Target="https://podminky.urs.cz/item/CS_URS_2023_02/451475121" TargetMode="External" /><Relationship Id="rId28" Type="http://schemas.openxmlformats.org/officeDocument/2006/relationships/hyperlink" Target="https://podminky.urs.cz/item/CS_URS_2023_02/451475122" TargetMode="External" /><Relationship Id="rId29" Type="http://schemas.openxmlformats.org/officeDocument/2006/relationships/hyperlink" Target="https://podminky.urs.cz/item/CS_URS_2023_02/457311114" TargetMode="External" /><Relationship Id="rId30" Type="http://schemas.openxmlformats.org/officeDocument/2006/relationships/hyperlink" Target="https://podminky.urs.cz/item/CS_URS_2023_02/457311117" TargetMode="External" /><Relationship Id="rId31" Type="http://schemas.openxmlformats.org/officeDocument/2006/relationships/hyperlink" Target="https://podminky.urs.cz/item/CS_URS_2023_02/465513157" TargetMode="External" /><Relationship Id="rId32" Type="http://schemas.openxmlformats.org/officeDocument/2006/relationships/hyperlink" Target="https://podminky.urs.cz/item/CS_URS_2023_02/572151111" TargetMode="External" /><Relationship Id="rId33" Type="http://schemas.openxmlformats.org/officeDocument/2006/relationships/hyperlink" Target="https://podminky.urs.cz/item/CS_URS_2023_02/628613233" TargetMode="External" /><Relationship Id="rId34" Type="http://schemas.openxmlformats.org/officeDocument/2006/relationships/hyperlink" Target="https://podminky.urs.cz/item/CS_URS_2023_02/894812203" TargetMode="External" /><Relationship Id="rId35" Type="http://schemas.openxmlformats.org/officeDocument/2006/relationships/hyperlink" Target="https://podminky.urs.cz/item/CS_URS_2023_02/894812233" TargetMode="External" /><Relationship Id="rId36" Type="http://schemas.openxmlformats.org/officeDocument/2006/relationships/hyperlink" Target="https://podminky.urs.cz/item/CS_URS_2023_02/894812249" TargetMode="External" /><Relationship Id="rId37" Type="http://schemas.openxmlformats.org/officeDocument/2006/relationships/hyperlink" Target="https://podminky.urs.cz/item/CS_URS_2023_02/894812257" TargetMode="External" /><Relationship Id="rId38" Type="http://schemas.openxmlformats.org/officeDocument/2006/relationships/hyperlink" Target="https://podminky.urs.cz/item/CS_URS_2023_02/911121211" TargetMode="External" /><Relationship Id="rId39" Type="http://schemas.openxmlformats.org/officeDocument/2006/relationships/hyperlink" Target="https://podminky.urs.cz/item/CS_URS_2023_02/911121311" TargetMode="External" /><Relationship Id="rId40" Type="http://schemas.openxmlformats.org/officeDocument/2006/relationships/hyperlink" Target="https://podminky.urs.cz/item/CS_URS_2023_02/925942315" TargetMode="External" /><Relationship Id="rId41" Type="http://schemas.openxmlformats.org/officeDocument/2006/relationships/hyperlink" Target="https://podminky.urs.cz/item/CS_URS_2023_02/925942325" TargetMode="External" /><Relationship Id="rId42" Type="http://schemas.openxmlformats.org/officeDocument/2006/relationships/hyperlink" Target="https://podminky.urs.cz/item/CS_URS_2023_02/931992121" TargetMode="External" /><Relationship Id="rId43" Type="http://schemas.openxmlformats.org/officeDocument/2006/relationships/hyperlink" Target="https://podminky.urs.cz/item/CS_URS_2023_02/931994102" TargetMode="External" /><Relationship Id="rId44" Type="http://schemas.openxmlformats.org/officeDocument/2006/relationships/hyperlink" Target="https://podminky.urs.cz/item/CS_URS_2023_02/931994142" TargetMode="External" /><Relationship Id="rId45" Type="http://schemas.openxmlformats.org/officeDocument/2006/relationships/hyperlink" Target="https://podminky.urs.cz/item/CS_URS_2023_02/936942211" TargetMode="External" /><Relationship Id="rId46" Type="http://schemas.openxmlformats.org/officeDocument/2006/relationships/hyperlink" Target="https://podminky.urs.cz/item/CS_URS_2023_02/938121111" TargetMode="External" /><Relationship Id="rId47" Type="http://schemas.openxmlformats.org/officeDocument/2006/relationships/hyperlink" Target="https://podminky.urs.cz/item/CS_URS_2023_02/941111122" TargetMode="External" /><Relationship Id="rId48" Type="http://schemas.openxmlformats.org/officeDocument/2006/relationships/hyperlink" Target="https://podminky.urs.cz/item/CS_URS_2023_02/941111222" TargetMode="External" /><Relationship Id="rId49" Type="http://schemas.openxmlformats.org/officeDocument/2006/relationships/hyperlink" Target="https://podminky.urs.cz/item/CS_URS_2023_02/941111822" TargetMode="External" /><Relationship Id="rId50" Type="http://schemas.openxmlformats.org/officeDocument/2006/relationships/hyperlink" Target="https://podminky.urs.cz/item/CS_URS_2023_02/942211111" TargetMode="External" /><Relationship Id="rId51" Type="http://schemas.openxmlformats.org/officeDocument/2006/relationships/hyperlink" Target="https://podminky.urs.cz/item/CS_URS_2023_02/942211211" TargetMode="External" /><Relationship Id="rId52" Type="http://schemas.openxmlformats.org/officeDocument/2006/relationships/hyperlink" Target="https://podminky.urs.cz/item/CS_URS_2023_02/942211811" TargetMode="External" /><Relationship Id="rId53" Type="http://schemas.openxmlformats.org/officeDocument/2006/relationships/hyperlink" Target="https://podminky.urs.cz/item/CS_URS_2023_02/942322112" TargetMode="External" /><Relationship Id="rId54" Type="http://schemas.openxmlformats.org/officeDocument/2006/relationships/hyperlink" Target="https://podminky.urs.cz/item/CS_URS_2023_02/942322212" TargetMode="External" /><Relationship Id="rId55" Type="http://schemas.openxmlformats.org/officeDocument/2006/relationships/hyperlink" Target="https://podminky.urs.cz/item/CS_URS_2023_02/942322812" TargetMode="External" /><Relationship Id="rId56" Type="http://schemas.openxmlformats.org/officeDocument/2006/relationships/hyperlink" Target="https://podminky.urs.cz/item/CS_URS_2023_02/943211111" TargetMode="External" /><Relationship Id="rId57" Type="http://schemas.openxmlformats.org/officeDocument/2006/relationships/hyperlink" Target="https://podminky.urs.cz/item/CS_URS_2023_02/943211211" TargetMode="External" /><Relationship Id="rId58" Type="http://schemas.openxmlformats.org/officeDocument/2006/relationships/hyperlink" Target="https://podminky.urs.cz/item/CS_URS_2023_02/943211811" TargetMode="External" /><Relationship Id="rId59" Type="http://schemas.openxmlformats.org/officeDocument/2006/relationships/hyperlink" Target="https://podminky.urs.cz/item/CS_URS_2023_02/944611111" TargetMode="External" /><Relationship Id="rId60" Type="http://schemas.openxmlformats.org/officeDocument/2006/relationships/hyperlink" Target="https://podminky.urs.cz/item/CS_URS_2023_02/944611211" TargetMode="External" /><Relationship Id="rId61" Type="http://schemas.openxmlformats.org/officeDocument/2006/relationships/hyperlink" Target="https://podminky.urs.cz/item/CS_URS_2023_02/944611811" TargetMode="External" /><Relationship Id="rId62" Type="http://schemas.openxmlformats.org/officeDocument/2006/relationships/hyperlink" Target="https://podminky.urs.cz/item/CS_URS_2023_02/953965131" TargetMode="External" /><Relationship Id="rId63" Type="http://schemas.openxmlformats.org/officeDocument/2006/relationships/hyperlink" Target="https://podminky.urs.cz/item/CS_URS_2023_02/963051111" TargetMode="External" /><Relationship Id="rId64" Type="http://schemas.openxmlformats.org/officeDocument/2006/relationships/hyperlink" Target="https://podminky.urs.cz/item/CS_URS_2023_02/966075141" TargetMode="External" /><Relationship Id="rId65" Type="http://schemas.openxmlformats.org/officeDocument/2006/relationships/hyperlink" Target="https://podminky.urs.cz/item/CS_URS_2023_02/966075321" TargetMode="External" /><Relationship Id="rId66" Type="http://schemas.openxmlformats.org/officeDocument/2006/relationships/hyperlink" Target="https://podminky.urs.cz/item/CS_URS_2023_02/977211112" TargetMode="External" /><Relationship Id="rId67" Type="http://schemas.openxmlformats.org/officeDocument/2006/relationships/hyperlink" Target="https://podminky.urs.cz/item/CS_URS_2023_02/977211115" TargetMode="External" /><Relationship Id="rId68" Type="http://schemas.openxmlformats.org/officeDocument/2006/relationships/hyperlink" Target="https://podminky.urs.cz/item/CS_URS_2023_02/985112113" TargetMode="External" /><Relationship Id="rId69" Type="http://schemas.openxmlformats.org/officeDocument/2006/relationships/hyperlink" Target="https://podminky.urs.cz/item/CS_URS_2023_02/985121101" TargetMode="External" /><Relationship Id="rId70" Type="http://schemas.openxmlformats.org/officeDocument/2006/relationships/hyperlink" Target="https://podminky.urs.cz/item/CS_URS_2023_02/985121201" TargetMode="External" /><Relationship Id="rId71" Type="http://schemas.openxmlformats.org/officeDocument/2006/relationships/hyperlink" Target="https://podminky.urs.cz/item/CS_URS_2023_02/985311213" TargetMode="External" /><Relationship Id="rId72" Type="http://schemas.openxmlformats.org/officeDocument/2006/relationships/hyperlink" Target="https://podminky.urs.cz/item/CS_URS_2023_02/985311217" TargetMode="External" /><Relationship Id="rId73" Type="http://schemas.openxmlformats.org/officeDocument/2006/relationships/hyperlink" Target="https://podminky.urs.cz/item/CS_URS_2023_02/985311312" TargetMode="External" /><Relationship Id="rId74" Type="http://schemas.openxmlformats.org/officeDocument/2006/relationships/hyperlink" Target="https://podminky.urs.cz/item/CS_URS_2023_02/985311313" TargetMode="External" /><Relationship Id="rId75" Type="http://schemas.openxmlformats.org/officeDocument/2006/relationships/hyperlink" Target="https://podminky.urs.cz/item/CS_URS_2023_02/985321111" TargetMode="External" /><Relationship Id="rId76" Type="http://schemas.openxmlformats.org/officeDocument/2006/relationships/hyperlink" Target="https://podminky.urs.cz/item/CS_URS_2023_02/985323111" TargetMode="External" /><Relationship Id="rId77" Type="http://schemas.openxmlformats.org/officeDocument/2006/relationships/hyperlink" Target="https://podminky.urs.cz/item/CS_URS_2023_02/985324231" TargetMode="External" /><Relationship Id="rId78" Type="http://schemas.openxmlformats.org/officeDocument/2006/relationships/hyperlink" Target="https://podminky.urs.cz/item/CS_URS_2023_02/985331213" TargetMode="External" /><Relationship Id="rId79" Type="http://schemas.openxmlformats.org/officeDocument/2006/relationships/hyperlink" Target="https://podminky.urs.cz/item/CS_URS_2023_02/985331215" TargetMode="External" /><Relationship Id="rId80" Type="http://schemas.openxmlformats.org/officeDocument/2006/relationships/hyperlink" Target="https://podminky.urs.cz/item/CS_URS_2023_02/985512113" TargetMode="External" /><Relationship Id="rId81" Type="http://schemas.openxmlformats.org/officeDocument/2006/relationships/hyperlink" Target="https://podminky.urs.cz/item/CS_URS_2023_02/985512119" TargetMode="External" /><Relationship Id="rId82" Type="http://schemas.openxmlformats.org/officeDocument/2006/relationships/hyperlink" Target="https://podminky.urs.cz/item/CS_URS_2023_02/985564111" TargetMode="External" /><Relationship Id="rId83" Type="http://schemas.openxmlformats.org/officeDocument/2006/relationships/hyperlink" Target="https://podminky.urs.cz/item/CS_URS_2023_02/993111111" TargetMode="External" /><Relationship Id="rId84" Type="http://schemas.openxmlformats.org/officeDocument/2006/relationships/hyperlink" Target="https://podminky.urs.cz/item/CS_URS_2023_02/993111119" TargetMode="External" /><Relationship Id="rId85" Type="http://schemas.openxmlformats.org/officeDocument/2006/relationships/hyperlink" Target="https://podminky.urs.cz/item/CS_URS_2023_02/993121111" TargetMode="External" /><Relationship Id="rId86" Type="http://schemas.openxmlformats.org/officeDocument/2006/relationships/hyperlink" Target="https://podminky.urs.cz/item/CS_URS_2023_02/993121119" TargetMode="External" /><Relationship Id="rId87" Type="http://schemas.openxmlformats.org/officeDocument/2006/relationships/hyperlink" Target="https://podminky.urs.cz/item/CS_URS_2023_02/997013814" TargetMode="External" /><Relationship Id="rId88" Type="http://schemas.openxmlformats.org/officeDocument/2006/relationships/hyperlink" Target="https://podminky.urs.cz/item/CS_URS_2023_02/997013841" TargetMode="External" /><Relationship Id="rId89" Type="http://schemas.openxmlformats.org/officeDocument/2006/relationships/hyperlink" Target="https://podminky.urs.cz/item/CS_URS_2023_02/997013843" TargetMode="External" /><Relationship Id="rId90" Type="http://schemas.openxmlformats.org/officeDocument/2006/relationships/hyperlink" Target="https://podminky.urs.cz/item/CS_URS_2023_02/997211511" TargetMode="External" /><Relationship Id="rId91" Type="http://schemas.openxmlformats.org/officeDocument/2006/relationships/hyperlink" Target="https://podminky.urs.cz/item/CS_URS_2023_02/997211519" TargetMode="External" /><Relationship Id="rId92" Type="http://schemas.openxmlformats.org/officeDocument/2006/relationships/hyperlink" Target="https://podminky.urs.cz/item/CS_URS_2023_02/997211521" TargetMode="External" /><Relationship Id="rId93" Type="http://schemas.openxmlformats.org/officeDocument/2006/relationships/hyperlink" Target="https://podminky.urs.cz/item/CS_URS_2023_02/997211529" TargetMode="External" /><Relationship Id="rId94" Type="http://schemas.openxmlformats.org/officeDocument/2006/relationships/hyperlink" Target="https://podminky.urs.cz/item/CS_URS_2023_02/997211611" TargetMode="External" /><Relationship Id="rId95" Type="http://schemas.openxmlformats.org/officeDocument/2006/relationships/hyperlink" Target="https://podminky.urs.cz/item/CS_URS_2023_02/997211612" TargetMode="External" /><Relationship Id="rId96" Type="http://schemas.openxmlformats.org/officeDocument/2006/relationships/hyperlink" Target="https://podminky.urs.cz/item/CS_URS_2023_02/997221861" TargetMode="External" /><Relationship Id="rId97" Type="http://schemas.openxmlformats.org/officeDocument/2006/relationships/hyperlink" Target="https://podminky.urs.cz/item/CS_URS_2023_02/997221862" TargetMode="External" /><Relationship Id="rId98" Type="http://schemas.openxmlformats.org/officeDocument/2006/relationships/hyperlink" Target="https://podminky.urs.cz/item/CS_URS_2023_02/998212111" TargetMode="External" /><Relationship Id="rId99" Type="http://schemas.openxmlformats.org/officeDocument/2006/relationships/hyperlink" Target="https://podminky.urs.cz/item/CS_URS_2023_02/998212191" TargetMode="External" /><Relationship Id="rId100" Type="http://schemas.openxmlformats.org/officeDocument/2006/relationships/hyperlink" Target="https://podminky.urs.cz/item/CS_URS_2023_02/711131811" TargetMode="External" /><Relationship Id="rId101" Type="http://schemas.openxmlformats.org/officeDocument/2006/relationships/hyperlink" Target="https://podminky.urs.cz/item/CS_URS_2023_02/998711202" TargetMode="External" /><Relationship Id="rId102" Type="http://schemas.openxmlformats.org/officeDocument/2006/relationships/hyperlink" Target="https://podminky.urs.cz/item/CS_URS_2023_02/998711294" TargetMode="External" /><Relationship Id="rId10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002000" TargetMode="External" /><Relationship Id="rId2" Type="http://schemas.openxmlformats.org/officeDocument/2006/relationships/hyperlink" Target="https://podminky.urs.cz/item/CS_URS_2023_02/013002000" TargetMode="External" /><Relationship Id="rId3" Type="http://schemas.openxmlformats.org/officeDocument/2006/relationships/hyperlink" Target="https://podminky.urs.cz/item/CS_URS_2023_02/030001000" TargetMode="External" /><Relationship Id="rId4" Type="http://schemas.openxmlformats.org/officeDocument/2006/relationships/hyperlink" Target="https://podminky.urs.cz/item/CS_URS_2023_02/043134000" TargetMode="External" /><Relationship Id="rId5" Type="http://schemas.openxmlformats.org/officeDocument/2006/relationships/hyperlink" Target="https://podminky.urs.cz/item/CS_URS_2023_02/043203003" TargetMode="External" /><Relationship Id="rId6" Type="http://schemas.openxmlformats.org/officeDocument/2006/relationships/hyperlink" Target="https://podminky.urs.cz/item/CS_URS_2023_02/060001000" TargetMode="External" /><Relationship Id="rId7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1003Z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mostu v km 3,113 v úseku Ústí n. L. Střekov - Ústí n. L. západ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6. 12. 2023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'001 - ZRN'!J30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'001 - ZRN'!P129</f>
        <v>0</v>
      </c>
      <c r="AV95" s="129">
        <f>'001 - ZRN'!J33</f>
        <v>0</v>
      </c>
      <c r="AW95" s="129">
        <f>'001 - ZRN'!J34</f>
        <v>0</v>
      </c>
      <c r="AX95" s="129">
        <f>'001 - ZRN'!J35</f>
        <v>0</v>
      </c>
      <c r="AY95" s="129">
        <f>'001 - ZRN'!J36</f>
        <v>0</v>
      </c>
      <c r="AZ95" s="129">
        <f>'001 - ZRN'!F33</f>
        <v>0</v>
      </c>
      <c r="BA95" s="129">
        <f>'001 - ZRN'!F34</f>
        <v>0</v>
      </c>
      <c r="BB95" s="129">
        <f>'001 - ZRN'!F35</f>
        <v>0</v>
      </c>
      <c r="BC95" s="129">
        <f>'001 - ZRN'!F36</f>
        <v>0</v>
      </c>
      <c r="BD95" s="131">
        <f>'001 - ZRN'!F37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'002 - VRN'!J30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33">
        <v>0</v>
      </c>
      <c r="AT96" s="134">
        <f>ROUND(SUM(AV96:AW96),2)</f>
        <v>0</v>
      </c>
      <c r="AU96" s="135">
        <f>'002 - VRN'!P121</f>
        <v>0</v>
      </c>
      <c r="AV96" s="134">
        <f>'002 - VRN'!J33</f>
        <v>0</v>
      </c>
      <c r="AW96" s="134">
        <f>'002 - VRN'!J34</f>
        <v>0</v>
      </c>
      <c r="AX96" s="134">
        <f>'002 - VRN'!J35</f>
        <v>0</v>
      </c>
      <c r="AY96" s="134">
        <f>'002 - VRN'!J36</f>
        <v>0</v>
      </c>
      <c r="AZ96" s="134">
        <f>'002 - VRN'!F33</f>
        <v>0</v>
      </c>
      <c r="BA96" s="134">
        <f>'002 - VRN'!F34</f>
        <v>0</v>
      </c>
      <c r="BB96" s="134">
        <f>'002 - VRN'!F35</f>
        <v>0</v>
      </c>
      <c r="BC96" s="134">
        <f>'002 - VRN'!F36</f>
        <v>0</v>
      </c>
      <c r="BD96" s="136">
        <f>'002 - VRN'!F37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UtYx+b9sTYMhJWgr+kOc3WtkJ2Fadi7I/htBBny2KZU1vp1sMhxrxQSbHphwbb2S4fZoCVrxyibrTpa4pdAc9w==" hashValue="QgN0Ng8OOCSoDX0XN9s/dTTpC6unR2s6yoIkOmrr4QnQo7P2j6o9IOnov3HKr8UL41ddWT80JEGCgu4ZgfmXw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ZRN'!C2" display="/"/>
    <hyperlink ref="A96" location="'0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87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zakázky'!K6</f>
        <v>Oprava mostu v km 3,113 v úseku Ústí n. L. Střekov - Ústí n. L. západ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88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zakázky'!AN8</f>
        <v>6. 12. 2023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zakázky'!AN10="","",'Rekapitulace zakázky'!AN10)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zakázky'!E11="","",'Rekapitulace zakázky'!E11)</f>
        <v xml:space="preserve"> </v>
      </c>
      <c r="F15" s="39"/>
      <c r="G15" s="39"/>
      <c r="H15" s="39"/>
      <c r="I15" s="141" t="s">
        <v>26</v>
      </c>
      <c r="J15" s="144" t="str">
        <f>IF('Rekapitulace zakázky'!AN11="","",'Rekapitulace zakázky'!AN11)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4"/>
      <c r="G18" s="144"/>
      <c r="H18" s="144"/>
      <c r="I18" s="141" t="s">
        <v>26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zakázky'!E17="","",'Rekapitulace zakázky'!E17)</f>
        <v xml:space="preserve"> </v>
      </c>
      <c r="F21" s="39"/>
      <c r="G21" s="39"/>
      <c r="H21" s="39"/>
      <c r="I21" s="141" t="s">
        <v>26</v>
      </c>
      <c r="J21" s="144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zakázky'!AN19="","",'Rekapitulace zakázky'!AN19)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zakázky'!E20="","",'Rekapitulace zakázky'!E20)</f>
        <v xml:space="preserve"> </v>
      </c>
      <c r="F24" s="39"/>
      <c r="G24" s="39"/>
      <c r="H24" s="39"/>
      <c r="I24" s="141" t="s">
        <v>26</v>
      </c>
      <c r="J24" s="144" t="str">
        <f>IF('Rekapitulace zakázky'!AN20="","",'Rekapitulace zakázky'!AN20)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ROUND((SUM(BE129:BE1039)),  2)</f>
        <v>0</v>
      </c>
      <c r="G33" s="39"/>
      <c r="H33" s="39"/>
      <c r="I33" s="156">
        <v>0.20999999999999999</v>
      </c>
      <c r="J33" s="155">
        <f>ROUND(((SUM(BE129:BE1039))*I33),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ROUND((SUM(BF129:BF1039)),  2)</f>
        <v>0</v>
      </c>
      <c r="G34" s="39"/>
      <c r="H34" s="39"/>
      <c r="I34" s="156">
        <v>0.14999999999999999</v>
      </c>
      <c r="J34" s="155">
        <f>ROUND(((SUM(BF129:BF1039))*I34),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ROUND((SUM(BG129:BG1039)),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ROUND((SUM(BH129:BH1039)),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ROUND((SUM(BI129:BI1039)),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mostu v km 3,113 v úseku Ústí n. L. Střekov - Ústí n. L. západ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001 - ZRN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91</v>
      </c>
      <c r="D94" s="177"/>
      <c r="E94" s="177"/>
      <c r="F94" s="177"/>
      <c r="G94" s="177"/>
      <c r="H94" s="177"/>
      <c r="I94" s="177"/>
      <c r="J94" s="178" t="s">
        <v>92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93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94</v>
      </c>
    </row>
    <row r="97" s="9" customFormat="1" ht="24.96" customHeight="1">
      <c r="A97" s="9"/>
      <c r="B97" s="180"/>
      <c r="C97" s="181"/>
      <c r="D97" s="182" t="s">
        <v>95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96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97</v>
      </c>
      <c r="E99" s="189"/>
      <c r="F99" s="189"/>
      <c r="G99" s="189"/>
      <c r="H99" s="189"/>
      <c r="I99" s="189"/>
      <c r="J99" s="190">
        <f>J279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98</v>
      </c>
      <c r="E100" s="189"/>
      <c r="F100" s="189"/>
      <c r="G100" s="189"/>
      <c r="H100" s="189"/>
      <c r="I100" s="189"/>
      <c r="J100" s="190">
        <f>J288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99</v>
      </c>
      <c r="E101" s="189"/>
      <c r="F101" s="189"/>
      <c r="G101" s="189"/>
      <c r="H101" s="189"/>
      <c r="I101" s="189"/>
      <c r="J101" s="190">
        <f>J384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100</v>
      </c>
      <c r="E102" s="189"/>
      <c r="F102" s="189"/>
      <c r="G102" s="189"/>
      <c r="H102" s="189"/>
      <c r="I102" s="189"/>
      <c r="J102" s="190">
        <f>J429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101</v>
      </c>
      <c r="E103" s="189"/>
      <c r="F103" s="189"/>
      <c r="G103" s="189"/>
      <c r="H103" s="189"/>
      <c r="I103" s="189"/>
      <c r="J103" s="190">
        <f>J437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102</v>
      </c>
      <c r="E104" s="189"/>
      <c r="F104" s="189"/>
      <c r="G104" s="189"/>
      <c r="H104" s="189"/>
      <c r="I104" s="189"/>
      <c r="J104" s="190">
        <f>J486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103</v>
      </c>
      <c r="E105" s="189"/>
      <c r="F105" s="189"/>
      <c r="G105" s="189"/>
      <c r="H105" s="189"/>
      <c r="I105" s="189"/>
      <c r="J105" s="190">
        <f>J499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104</v>
      </c>
      <c r="E106" s="189"/>
      <c r="F106" s="189"/>
      <c r="G106" s="189"/>
      <c r="H106" s="189"/>
      <c r="I106" s="189"/>
      <c r="J106" s="190">
        <f>J928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105</v>
      </c>
      <c r="E107" s="189"/>
      <c r="F107" s="189"/>
      <c r="G107" s="189"/>
      <c r="H107" s="189"/>
      <c r="I107" s="189"/>
      <c r="J107" s="190">
        <f>J997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106</v>
      </c>
      <c r="E108" s="183"/>
      <c r="F108" s="183"/>
      <c r="G108" s="183"/>
      <c r="H108" s="183"/>
      <c r="I108" s="183"/>
      <c r="J108" s="184">
        <f>J1005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107</v>
      </c>
      <c r="E109" s="189"/>
      <c r="F109" s="189"/>
      <c r="G109" s="189"/>
      <c r="H109" s="189"/>
      <c r="I109" s="189"/>
      <c r="J109" s="190">
        <f>J1006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108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5" t="str">
        <f>E7</f>
        <v>Oprava mostu v km 3,113 v úseku Ústí n. L. Střekov - Ústí n. L. západ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88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001 - ZRN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 xml:space="preserve"> </v>
      </c>
      <c r="G123" s="41"/>
      <c r="H123" s="41"/>
      <c r="I123" s="33" t="s">
        <v>22</v>
      </c>
      <c r="J123" s="80" t="str">
        <f>IF(J12="","",J12)</f>
        <v>6. 12. 2023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 xml:space="preserve"> </v>
      </c>
      <c r="G125" s="41"/>
      <c r="H125" s="41"/>
      <c r="I125" s="33" t="s">
        <v>29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31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109</v>
      </c>
      <c r="D128" s="195" t="s">
        <v>58</v>
      </c>
      <c r="E128" s="195" t="s">
        <v>54</v>
      </c>
      <c r="F128" s="195" t="s">
        <v>55</v>
      </c>
      <c r="G128" s="195" t="s">
        <v>110</v>
      </c>
      <c r="H128" s="195" t="s">
        <v>111</v>
      </c>
      <c r="I128" s="195" t="s">
        <v>112</v>
      </c>
      <c r="J128" s="195" t="s">
        <v>92</v>
      </c>
      <c r="K128" s="196" t="s">
        <v>113</v>
      </c>
      <c r="L128" s="197"/>
      <c r="M128" s="101" t="s">
        <v>1</v>
      </c>
      <c r="N128" s="102" t="s">
        <v>37</v>
      </c>
      <c r="O128" s="102" t="s">
        <v>114</v>
      </c>
      <c r="P128" s="102" t="s">
        <v>115</v>
      </c>
      <c r="Q128" s="102" t="s">
        <v>116</v>
      </c>
      <c r="R128" s="102" t="s">
        <v>117</v>
      </c>
      <c r="S128" s="102" t="s">
        <v>118</v>
      </c>
      <c r="T128" s="103" t="s">
        <v>119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120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P130+P1005</f>
        <v>0</v>
      </c>
      <c r="Q129" s="105"/>
      <c r="R129" s="200">
        <f>R130+R1005</f>
        <v>1064.2352864866921</v>
      </c>
      <c r="S129" s="105"/>
      <c r="T129" s="201">
        <f>T130+T1005</f>
        <v>415.59678600000001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72</v>
      </c>
      <c r="AU129" s="18" t="s">
        <v>94</v>
      </c>
      <c r="BK129" s="202">
        <f>BK130+BK1005</f>
        <v>0</v>
      </c>
    </row>
    <row r="130" s="12" customFormat="1" ht="25.92" customHeight="1">
      <c r="A130" s="12"/>
      <c r="B130" s="203"/>
      <c r="C130" s="204"/>
      <c r="D130" s="205" t="s">
        <v>72</v>
      </c>
      <c r="E130" s="206" t="s">
        <v>121</v>
      </c>
      <c r="F130" s="206" t="s">
        <v>122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P131+P279+P288+P384+P429+P437+P486+P499+P928+P997</f>
        <v>0</v>
      </c>
      <c r="Q130" s="211"/>
      <c r="R130" s="212">
        <f>R131+R279+R288+R384+R429+R437+R486+R499+R928+R997</f>
        <v>1064.2352864866921</v>
      </c>
      <c r="S130" s="211"/>
      <c r="T130" s="213">
        <f>T131+T279+T288+T384+T429+T437+T486+T499+T928+T997</f>
        <v>412.37909000000002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73</v>
      </c>
      <c r="AY130" s="214" t="s">
        <v>123</v>
      </c>
      <c r="BK130" s="216">
        <f>BK131+BK279+BK288+BK384+BK429+BK437+BK486+BK499+BK928+BK997</f>
        <v>0</v>
      </c>
    </row>
    <row r="131" s="12" customFormat="1" ht="22.8" customHeight="1">
      <c r="A131" s="12"/>
      <c r="B131" s="203"/>
      <c r="C131" s="204"/>
      <c r="D131" s="205" t="s">
        <v>72</v>
      </c>
      <c r="E131" s="217" t="s">
        <v>81</v>
      </c>
      <c r="F131" s="217" t="s">
        <v>124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SUM(P132:P278)</f>
        <v>0</v>
      </c>
      <c r="Q131" s="211"/>
      <c r="R131" s="212">
        <f>SUM(R132:R278)</f>
        <v>329.04248799999999</v>
      </c>
      <c r="S131" s="211"/>
      <c r="T131" s="213">
        <f>SUM(T132:T278)</f>
        <v>90.177300000000002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81</v>
      </c>
      <c r="AY131" s="214" t="s">
        <v>123</v>
      </c>
      <c r="BK131" s="216">
        <f>SUM(BK132:BK278)</f>
        <v>0</v>
      </c>
    </row>
    <row r="132" s="2" customFormat="1" ht="37.8" customHeight="1">
      <c r="A132" s="39"/>
      <c r="B132" s="40"/>
      <c r="C132" s="219" t="s">
        <v>81</v>
      </c>
      <c r="D132" s="219" t="s">
        <v>125</v>
      </c>
      <c r="E132" s="220" t="s">
        <v>126</v>
      </c>
      <c r="F132" s="221" t="s">
        <v>127</v>
      </c>
      <c r="G132" s="222" t="s">
        <v>128</v>
      </c>
      <c r="H132" s="223">
        <v>160</v>
      </c>
      <c r="I132" s="224"/>
      <c r="J132" s="225">
        <f>ROUND(I132*H132,2)</f>
        <v>0</v>
      </c>
      <c r="K132" s="221" t="s">
        <v>129</v>
      </c>
      <c r="L132" s="45"/>
      <c r="M132" s="226" t="s">
        <v>1</v>
      </c>
      <c r="N132" s="227" t="s">
        <v>38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130</v>
      </c>
      <c r="AT132" s="230" t="s">
        <v>125</v>
      </c>
      <c r="AU132" s="230" t="s">
        <v>83</v>
      </c>
      <c r="AY132" s="18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130</v>
      </c>
      <c r="BM132" s="230" t="s">
        <v>131</v>
      </c>
    </row>
    <row r="133" s="2" customFormat="1">
      <c r="A133" s="39"/>
      <c r="B133" s="40"/>
      <c r="C133" s="41"/>
      <c r="D133" s="232" t="s">
        <v>132</v>
      </c>
      <c r="E133" s="41"/>
      <c r="F133" s="233" t="s">
        <v>133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132</v>
      </c>
      <c r="AU133" s="18" t="s">
        <v>83</v>
      </c>
    </row>
    <row r="134" s="2" customFormat="1">
      <c r="A134" s="39"/>
      <c r="B134" s="40"/>
      <c r="C134" s="41"/>
      <c r="D134" s="237" t="s">
        <v>134</v>
      </c>
      <c r="E134" s="41"/>
      <c r="F134" s="238" t="s">
        <v>135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83</v>
      </c>
    </row>
    <row r="135" s="13" customFormat="1">
      <c r="A135" s="13"/>
      <c r="B135" s="239"/>
      <c r="C135" s="240"/>
      <c r="D135" s="232" t="s">
        <v>136</v>
      </c>
      <c r="E135" s="241" t="s">
        <v>1</v>
      </c>
      <c r="F135" s="242" t="s">
        <v>137</v>
      </c>
      <c r="G135" s="240"/>
      <c r="H135" s="241" t="s">
        <v>1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136</v>
      </c>
      <c r="AU135" s="248" t="s">
        <v>83</v>
      </c>
      <c r="AV135" s="13" t="s">
        <v>81</v>
      </c>
      <c r="AW135" s="13" t="s">
        <v>30</v>
      </c>
      <c r="AX135" s="13" t="s">
        <v>73</v>
      </c>
      <c r="AY135" s="248" t="s">
        <v>123</v>
      </c>
    </row>
    <row r="136" s="14" customFormat="1">
      <c r="A136" s="14"/>
      <c r="B136" s="249"/>
      <c r="C136" s="250"/>
      <c r="D136" s="232" t="s">
        <v>136</v>
      </c>
      <c r="E136" s="251" t="s">
        <v>1</v>
      </c>
      <c r="F136" s="252" t="s">
        <v>138</v>
      </c>
      <c r="G136" s="250"/>
      <c r="H136" s="253">
        <v>160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136</v>
      </c>
      <c r="AU136" s="259" t="s">
        <v>83</v>
      </c>
      <c r="AV136" s="14" t="s">
        <v>83</v>
      </c>
      <c r="AW136" s="14" t="s">
        <v>30</v>
      </c>
      <c r="AX136" s="14" t="s">
        <v>73</v>
      </c>
      <c r="AY136" s="259" t="s">
        <v>123</v>
      </c>
    </row>
    <row r="137" s="15" customFormat="1">
      <c r="A137" s="15"/>
      <c r="B137" s="260"/>
      <c r="C137" s="261"/>
      <c r="D137" s="232" t="s">
        <v>136</v>
      </c>
      <c r="E137" s="262" t="s">
        <v>1</v>
      </c>
      <c r="F137" s="263" t="s">
        <v>139</v>
      </c>
      <c r="G137" s="261"/>
      <c r="H137" s="264">
        <v>160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136</v>
      </c>
      <c r="AU137" s="270" t="s">
        <v>83</v>
      </c>
      <c r="AV137" s="15" t="s">
        <v>130</v>
      </c>
      <c r="AW137" s="15" t="s">
        <v>30</v>
      </c>
      <c r="AX137" s="15" t="s">
        <v>81</v>
      </c>
      <c r="AY137" s="270" t="s">
        <v>123</v>
      </c>
    </row>
    <row r="138" s="2" customFormat="1" ht="24.15" customHeight="1">
      <c r="A138" s="39"/>
      <c r="B138" s="40"/>
      <c r="C138" s="219" t="s">
        <v>83</v>
      </c>
      <c r="D138" s="219" t="s">
        <v>125</v>
      </c>
      <c r="E138" s="220" t="s">
        <v>140</v>
      </c>
      <c r="F138" s="221" t="s">
        <v>141</v>
      </c>
      <c r="G138" s="222" t="s">
        <v>128</v>
      </c>
      <c r="H138" s="223">
        <v>320</v>
      </c>
      <c r="I138" s="224"/>
      <c r="J138" s="225">
        <f>ROUND(I138*H138,2)</f>
        <v>0</v>
      </c>
      <c r="K138" s="221" t="s">
        <v>129</v>
      </c>
      <c r="L138" s="45"/>
      <c r="M138" s="226" t="s">
        <v>1</v>
      </c>
      <c r="N138" s="227" t="s">
        <v>38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130</v>
      </c>
      <c r="AT138" s="230" t="s">
        <v>125</v>
      </c>
      <c r="AU138" s="230" t="s">
        <v>83</v>
      </c>
      <c r="AY138" s="18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81</v>
      </c>
      <c r="BK138" s="231">
        <f>ROUND(I138*H138,2)</f>
        <v>0</v>
      </c>
      <c r="BL138" s="18" t="s">
        <v>130</v>
      </c>
      <c r="BM138" s="230" t="s">
        <v>142</v>
      </c>
    </row>
    <row r="139" s="2" customFormat="1">
      <c r="A139" s="39"/>
      <c r="B139" s="40"/>
      <c r="C139" s="41"/>
      <c r="D139" s="232" t="s">
        <v>132</v>
      </c>
      <c r="E139" s="41"/>
      <c r="F139" s="233" t="s">
        <v>143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132</v>
      </c>
      <c r="AU139" s="18" t="s">
        <v>83</v>
      </c>
    </row>
    <row r="140" s="2" customFormat="1">
      <c r="A140" s="39"/>
      <c r="B140" s="40"/>
      <c r="C140" s="41"/>
      <c r="D140" s="237" t="s">
        <v>134</v>
      </c>
      <c r="E140" s="41"/>
      <c r="F140" s="238" t="s">
        <v>144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83</v>
      </c>
    </row>
    <row r="141" s="14" customFormat="1">
      <c r="A141" s="14"/>
      <c r="B141" s="249"/>
      <c r="C141" s="250"/>
      <c r="D141" s="232" t="s">
        <v>136</v>
      </c>
      <c r="E141" s="251" t="s">
        <v>1</v>
      </c>
      <c r="F141" s="252" t="s">
        <v>145</v>
      </c>
      <c r="G141" s="250"/>
      <c r="H141" s="253">
        <v>320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136</v>
      </c>
      <c r="AU141" s="259" t="s">
        <v>83</v>
      </c>
      <c r="AV141" s="14" t="s">
        <v>83</v>
      </c>
      <c r="AW141" s="14" t="s">
        <v>30</v>
      </c>
      <c r="AX141" s="14" t="s">
        <v>73</v>
      </c>
      <c r="AY141" s="259" t="s">
        <v>123</v>
      </c>
    </row>
    <row r="142" s="15" customFormat="1">
      <c r="A142" s="15"/>
      <c r="B142" s="260"/>
      <c r="C142" s="261"/>
      <c r="D142" s="232" t="s">
        <v>136</v>
      </c>
      <c r="E142" s="262" t="s">
        <v>1</v>
      </c>
      <c r="F142" s="263" t="s">
        <v>139</v>
      </c>
      <c r="G142" s="261"/>
      <c r="H142" s="264">
        <v>320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136</v>
      </c>
      <c r="AU142" s="270" t="s">
        <v>83</v>
      </c>
      <c r="AV142" s="15" t="s">
        <v>130</v>
      </c>
      <c r="AW142" s="15" t="s">
        <v>30</v>
      </c>
      <c r="AX142" s="15" t="s">
        <v>81</v>
      </c>
      <c r="AY142" s="270" t="s">
        <v>123</v>
      </c>
    </row>
    <row r="143" s="2" customFormat="1" ht="24.15" customHeight="1">
      <c r="A143" s="39"/>
      <c r="B143" s="40"/>
      <c r="C143" s="219" t="s">
        <v>146</v>
      </c>
      <c r="D143" s="219" t="s">
        <v>125</v>
      </c>
      <c r="E143" s="220" t="s">
        <v>147</v>
      </c>
      <c r="F143" s="221" t="s">
        <v>148</v>
      </c>
      <c r="G143" s="222" t="s">
        <v>128</v>
      </c>
      <c r="H143" s="223">
        <v>371.10000000000002</v>
      </c>
      <c r="I143" s="224"/>
      <c r="J143" s="225">
        <f>ROUND(I143*H143,2)</f>
        <v>0</v>
      </c>
      <c r="K143" s="221" t="s">
        <v>129</v>
      </c>
      <c r="L143" s="45"/>
      <c r="M143" s="226" t="s">
        <v>1</v>
      </c>
      <c r="N143" s="227" t="s">
        <v>38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0.24299999999999999</v>
      </c>
      <c r="T143" s="229">
        <f>S143*H143</f>
        <v>90.177300000000002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130</v>
      </c>
      <c r="AT143" s="230" t="s">
        <v>125</v>
      </c>
      <c r="AU143" s="230" t="s">
        <v>83</v>
      </c>
      <c r="AY143" s="18" t="s">
        <v>123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130</v>
      </c>
      <c r="BM143" s="230" t="s">
        <v>149</v>
      </c>
    </row>
    <row r="144" s="2" customFormat="1">
      <c r="A144" s="39"/>
      <c r="B144" s="40"/>
      <c r="C144" s="41"/>
      <c r="D144" s="232" t="s">
        <v>132</v>
      </c>
      <c r="E144" s="41"/>
      <c r="F144" s="233" t="s">
        <v>150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132</v>
      </c>
      <c r="AU144" s="18" t="s">
        <v>83</v>
      </c>
    </row>
    <row r="145" s="2" customFormat="1">
      <c r="A145" s="39"/>
      <c r="B145" s="40"/>
      <c r="C145" s="41"/>
      <c r="D145" s="237" t="s">
        <v>134</v>
      </c>
      <c r="E145" s="41"/>
      <c r="F145" s="238" t="s">
        <v>151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83</v>
      </c>
    </row>
    <row r="146" s="13" customFormat="1">
      <c r="A146" s="13"/>
      <c r="B146" s="239"/>
      <c r="C146" s="240"/>
      <c r="D146" s="232" t="s">
        <v>136</v>
      </c>
      <c r="E146" s="241" t="s">
        <v>1</v>
      </c>
      <c r="F146" s="242" t="s">
        <v>152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136</v>
      </c>
      <c r="AU146" s="248" t="s">
        <v>83</v>
      </c>
      <c r="AV146" s="13" t="s">
        <v>81</v>
      </c>
      <c r="AW146" s="13" t="s">
        <v>30</v>
      </c>
      <c r="AX146" s="13" t="s">
        <v>73</v>
      </c>
      <c r="AY146" s="248" t="s">
        <v>123</v>
      </c>
    </row>
    <row r="147" s="14" customFormat="1">
      <c r="A147" s="14"/>
      <c r="B147" s="249"/>
      <c r="C147" s="250"/>
      <c r="D147" s="232" t="s">
        <v>136</v>
      </c>
      <c r="E147" s="251" t="s">
        <v>1</v>
      </c>
      <c r="F147" s="252" t="s">
        <v>153</v>
      </c>
      <c r="G147" s="250"/>
      <c r="H147" s="253">
        <v>371.10000000000002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136</v>
      </c>
      <c r="AU147" s="259" t="s">
        <v>83</v>
      </c>
      <c r="AV147" s="14" t="s">
        <v>83</v>
      </c>
      <c r="AW147" s="14" t="s">
        <v>30</v>
      </c>
      <c r="AX147" s="14" t="s">
        <v>73</v>
      </c>
      <c r="AY147" s="259" t="s">
        <v>123</v>
      </c>
    </row>
    <row r="148" s="15" customFormat="1">
      <c r="A148" s="15"/>
      <c r="B148" s="260"/>
      <c r="C148" s="261"/>
      <c r="D148" s="232" t="s">
        <v>136</v>
      </c>
      <c r="E148" s="262" t="s">
        <v>1</v>
      </c>
      <c r="F148" s="263" t="s">
        <v>139</v>
      </c>
      <c r="G148" s="261"/>
      <c r="H148" s="264">
        <v>371.10000000000002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136</v>
      </c>
      <c r="AU148" s="270" t="s">
        <v>83</v>
      </c>
      <c r="AV148" s="15" t="s">
        <v>130</v>
      </c>
      <c r="AW148" s="15" t="s">
        <v>30</v>
      </c>
      <c r="AX148" s="15" t="s">
        <v>81</v>
      </c>
      <c r="AY148" s="270" t="s">
        <v>123</v>
      </c>
    </row>
    <row r="149" s="2" customFormat="1" ht="24.15" customHeight="1">
      <c r="A149" s="39"/>
      <c r="B149" s="40"/>
      <c r="C149" s="219" t="s">
        <v>130</v>
      </c>
      <c r="D149" s="219" t="s">
        <v>125</v>
      </c>
      <c r="E149" s="220" t="s">
        <v>154</v>
      </c>
      <c r="F149" s="221" t="s">
        <v>155</v>
      </c>
      <c r="G149" s="222" t="s">
        <v>156</v>
      </c>
      <c r="H149" s="223">
        <v>150</v>
      </c>
      <c r="I149" s="224"/>
      <c r="J149" s="225">
        <f>ROUND(I149*H149,2)</f>
        <v>0</v>
      </c>
      <c r="K149" s="221" t="s">
        <v>129</v>
      </c>
      <c r="L149" s="45"/>
      <c r="M149" s="226" t="s">
        <v>1</v>
      </c>
      <c r="N149" s="227" t="s">
        <v>38</v>
      </c>
      <c r="O149" s="92"/>
      <c r="P149" s="228">
        <f>O149*H149</f>
        <v>0</v>
      </c>
      <c r="Q149" s="228">
        <v>0.036904300000000001</v>
      </c>
      <c r="R149" s="228">
        <f>Q149*H149</f>
        <v>5.5356450000000006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130</v>
      </c>
      <c r="AT149" s="230" t="s">
        <v>125</v>
      </c>
      <c r="AU149" s="230" t="s">
        <v>83</v>
      </c>
      <c r="AY149" s="18" t="s">
        <v>123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81</v>
      </c>
      <c r="BK149" s="231">
        <f>ROUND(I149*H149,2)</f>
        <v>0</v>
      </c>
      <c r="BL149" s="18" t="s">
        <v>130</v>
      </c>
      <c r="BM149" s="230" t="s">
        <v>157</v>
      </c>
    </row>
    <row r="150" s="2" customFormat="1">
      <c r="A150" s="39"/>
      <c r="B150" s="40"/>
      <c r="C150" s="41"/>
      <c r="D150" s="232" t="s">
        <v>132</v>
      </c>
      <c r="E150" s="41"/>
      <c r="F150" s="233" t="s">
        <v>158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132</v>
      </c>
      <c r="AU150" s="18" t="s">
        <v>83</v>
      </c>
    </row>
    <row r="151" s="2" customFormat="1">
      <c r="A151" s="39"/>
      <c r="B151" s="40"/>
      <c r="C151" s="41"/>
      <c r="D151" s="237" t="s">
        <v>134</v>
      </c>
      <c r="E151" s="41"/>
      <c r="F151" s="238" t="s">
        <v>159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83</v>
      </c>
    </row>
    <row r="152" s="13" customFormat="1">
      <c r="A152" s="13"/>
      <c r="B152" s="239"/>
      <c r="C152" s="240"/>
      <c r="D152" s="232" t="s">
        <v>136</v>
      </c>
      <c r="E152" s="241" t="s">
        <v>1</v>
      </c>
      <c r="F152" s="242" t="s">
        <v>160</v>
      </c>
      <c r="G152" s="240"/>
      <c r="H152" s="241" t="s">
        <v>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136</v>
      </c>
      <c r="AU152" s="248" t="s">
        <v>83</v>
      </c>
      <c r="AV152" s="13" t="s">
        <v>81</v>
      </c>
      <c r="AW152" s="13" t="s">
        <v>30</v>
      </c>
      <c r="AX152" s="13" t="s">
        <v>73</v>
      </c>
      <c r="AY152" s="248" t="s">
        <v>123</v>
      </c>
    </row>
    <row r="153" s="14" customFormat="1">
      <c r="A153" s="14"/>
      <c r="B153" s="249"/>
      <c r="C153" s="250"/>
      <c r="D153" s="232" t="s">
        <v>136</v>
      </c>
      <c r="E153" s="251" t="s">
        <v>1</v>
      </c>
      <c r="F153" s="252" t="s">
        <v>161</v>
      </c>
      <c r="G153" s="250"/>
      <c r="H153" s="253">
        <v>50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136</v>
      </c>
      <c r="AU153" s="259" t="s">
        <v>83</v>
      </c>
      <c r="AV153" s="14" t="s">
        <v>83</v>
      </c>
      <c r="AW153" s="14" t="s">
        <v>30</v>
      </c>
      <c r="AX153" s="14" t="s">
        <v>73</v>
      </c>
      <c r="AY153" s="259" t="s">
        <v>123</v>
      </c>
    </row>
    <row r="154" s="13" customFormat="1">
      <c r="A154" s="13"/>
      <c r="B154" s="239"/>
      <c r="C154" s="240"/>
      <c r="D154" s="232" t="s">
        <v>136</v>
      </c>
      <c r="E154" s="241" t="s">
        <v>1</v>
      </c>
      <c r="F154" s="242" t="s">
        <v>162</v>
      </c>
      <c r="G154" s="240"/>
      <c r="H154" s="241" t="s">
        <v>1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136</v>
      </c>
      <c r="AU154" s="248" t="s">
        <v>83</v>
      </c>
      <c r="AV154" s="13" t="s">
        <v>81</v>
      </c>
      <c r="AW154" s="13" t="s">
        <v>30</v>
      </c>
      <c r="AX154" s="13" t="s">
        <v>73</v>
      </c>
      <c r="AY154" s="248" t="s">
        <v>123</v>
      </c>
    </row>
    <row r="155" s="14" customFormat="1">
      <c r="A155" s="14"/>
      <c r="B155" s="249"/>
      <c r="C155" s="250"/>
      <c r="D155" s="232" t="s">
        <v>136</v>
      </c>
      <c r="E155" s="251" t="s">
        <v>1</v>
      </c>
      <c r="F155" s="252" t="s">
        <v>161</v>
      </c>
      <c r="G155" s="250"/>
      <c r="H155" s="253">
        <v>50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136</v>
      </c>
      <c r="AU155" s="259" t="s">
        <v>83</v>
      </c>
      <c r="AV155" s="14" t="s">
        <v>83</v>
      </c>
      <c r="AW155" s="14" t="s">
        <v>30</v>
      </c>
      <c r="AX155" s="14" t="s">
        <v>73</v>
      </c>
      <c r="AY155" s="259" t="s">
        <v>123</v>
      </c>
    </row>
    <row r="156" s="13" customFormat="1">
      <c r="A156" s="13"/>
      <c r="B156" s="239"/>
      <c r="C156" s="240"/>
      <c r="D156" s="232" t="s">
        <v>136</v>
      </c>
      <c r="E156" s="241" t="s">
        <v>1</v>
      </c>
      <c r="F156" s="242" t="s">
        <v>163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136</v>
      </c>
      <c r="AU156" s="248" t="s">
        <v>83</v>
      </c>
      <c r="AV156" s="13" t="s">
        <v>81</v>
      </c>
      <c r="AW156" s="13" t="s">
        <v>30</v>
      </c>
      <c r="AX156" s="13" t="s">
        <v>73</v>
      </c>
      <c r="AY156" s="248" t="s">
        <v>123</v>
      </c>
    </row>
    <row r="157" s="14" customFormat="1">
      <c r="A157" s="14"/>
      <c r="B157" s="249"/>
      <c r="C157" s="250"/>
      <c r="D157" s="232" t="s">
        <v>136</v>
      </c>
      <c r="E157" s="251" t="s">
        <v>1</v>
      </c>
      <c r="F157" s="252" t="s">
        <v>161</v>
      </c>
      <c r="G157" s="250"/>
      <c r="H157" s="253">
        <v>50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136</v>
      </c>
      <c r="AU157" s="259" t="s">
        <v>83</v>
      </c>
      <c r="AV157" s="14" t="s">
        <v>83</v>
      </c>
      <c r="AW157" s="14" t="s">
        <v>30</v>
      </c>
      <c r="AX157" s="14" t="s">
        <v>73</v>
      </c>
      <c r="AY157" s="259" t="s">
        <v>123</v>
      </c>
    </row>
    <row r="158" s="15" customFormat="1">
      <c r="A158" s="15"/>
      <c r="B158" s="260"/>
      <c r="C158" s="261"/>
      <c r="D158" s="232" t="s">
        <v>136</v>
      </c>
      <c r="E158" s="262" t="s">
        <v>1</v>
      </c>
      <c r="F158" s="263" t="s">
        <v>139</v>
      </c>
      <c r="G158" s="261"/>
      <c r="H158" s="264">
        <v>150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136</v>
      </c>
      <c r="AU158" s="270" t="s">
        <v>83</v>
      </c>
      <c r="AV158" s="15" t="s">
        <v>130</v>
      </c>
      <c r="AW158" s="15" t="s">
        <v>30</v>
      </c>
      <c r="AX158" s="15" t="s">
        <v>81</v>
      </c>
      <c r="AY158" s="270" t="s">
        <v>123</v>
      </c>
    </row>
    <row r="159" s="2" customFormat="1" ht="24.15" customHeight="1">
      <c r="A159" s="39"/>
      <c r="B159" s="40"/>
      <c r="C159" s="219" t="s">
        <v>164</v>
      </c>
      <c r="D159" s="219" t="s">
        <v>125</v>
      </c>
      <c r="E159" s="220" t="s">
        <v>165</v>
      </c>
      <c r="F159" s="221" t="s">
        <v>166</v>
      </c>
      <c r="G159" s="222" t="s">
        <v>128</v>
      </c>
      <c r="H159" s="223">
        <v>527.41999999999996</v>
      </c>
      <c r="I159" s="224"/>
      <c r="J159" s="225">
        <f>ROUND(I159*H159,2)</f>
        <v>0</v>
      </c>
      <c r="K159" s="221" t="s">
        <v>129</v>
      </c>
      <c r="L159" s="45"/>
      <c r="M159" s="226" t="s">
        <v>1</v>
      </c>
      <c r="N159" s="227" t="s">
        <v>38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130</v>
      </c>
      <c r="AT159" s="230" t="s">
        <v>125</v>
      </c>
      <c r="AU159" s="230" t="s">
        <v>83</v>
      </c>
      <c r="AY159" s="18" t="s">
        <v>123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81</v>
      </c>
      <c r="BK159" s="231">
        <f>ROUND(I159*H159,2)</f>
        <v>0</v>
      </c>
      <c r="BL159" s="18" t="s">
        <v>130</v>
      </c>
      <c r="BM159" s="230" t="s">
        <v>167</v>
      </c>
    </row>
    <row r="160" s="2" customFormat="1">
      <c r="A160" s="39"/>
      <c r="B160" s="40"/>
      <c r="C160" s="41"/>
      <c r="D160" s="232" t="s">
        <v>132</v>
      </c>
      <c r="E160" s="41"/>
      <c r="F160" s="233" t="s">
        <v>168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132</v>
      </c>
      <c r="AU160" s="18" t="s">
        <v>83</v>
      </c>
    </row>
    <row r="161" s="2" customFormat="1">
      <c r="A161" s="39"/>
      <c r="B161" s="40"/>
      <c r="C161" s="41"/>
      <c r="D161" s="237" t="s">
        <v>134</v>
      </c>
      <c r="E161" s="41"/>
      <c r="F161" s="238" t="s">
        <v>169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134</v>
      </c>
      <c r="AU161" s="18" t="s">
        <v>83</v>
      </c>
    </row>
    <row r="162" s="13" customFormat="1">
      <c r="A162" s="13"/>
      <c r="B162" s="239"/>
      <c r="C162" s="240"/>
      <c r="D162" s="232" t="s">
        <v>136</v>
      </c>
      <c r="E162" s="241" t="s">
        <v>1</v>
      </c>
      <c r="F162" s="242" t="s">
        <v>170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136</v>
      </c>
      <c r="AU162" s="248" t="s">
        <v>83</v>
      </c>
      <c r="AV162" s="13" t="s">
        <v>81</v>
      </c>
      <c r="AW162" s="13" t="s">
        <v>30</v>
      </c>
      <c r="AX162" s="13" t="s">
        <v>73</v>
      </c>
      <c r="AY162" s="248" t="s">
        <v>123</v>
      </c>
    </row>
    <row r="163" s="14" customFormat="1">
      <c r="A163" s="14"/>
      <c r="B163" s="249"/>
      <c r="C163" s="250"/>
      <c r="D163" s="232" t="s">
        <v>136</v>
      </c>
      <c r="E163" s="251" t="s">
        <v>1</v>
      </c>
      <c r="F163" s="252" t="s">
        <v>153</v>
      </c>
      <c r="G163" s="250"/>
      <c r="H163" s="253">
        <v>371.10000000000002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136</v>
      </c>
      <c r="AU163" s="259" t="s">
        <v>83</v>
      </c>
      <c r="AV163" s="14" t="s">
        <v>83</v>
      </c>
      <c r="AW163" s="14" t="s">
        <v>30</v>
      </c>
      <c r="AX163" s="14" t="s">
        <v>73</v>
      </c>
      <c r="AY163" s="259" t="s">
        <v>123</v>
      </c>
    </row>
    <row r="164" s="13" customFormat="1">
      <c r="A164" s="13"/>
      <c r="B164" s="239"/>
      <c r="C164" s="240"/>
      <c r="D164" s="232" t="s">
        <v>136</v>
      </c>
      <c r="E164" s="241" t="s">
        <v>1</v>
      </c>
      <c r="F164" s="242" t="s">
        <v>171</v>
      </c>
      <c r="G164" s="240"/>
      <c r="H164" s="241" t="s">
        <v>1</v>
      </c>
      <c r="I164" s="243"/>
      <c r="J164" s="240"/>
      <c r="K164" s="240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136</v>
      </c>
      <c r="AU164" s="248" t="s">
        <v>83</v>
      </c>
      <c r="AV164" s="13" t="s">
        <v>81</v>
      </c>
      <c r="AW164" s="13" t="s">
        <v>30</v>
      </c>
      <c r="AX164" s="13" t="s">
        <v>73</v>
      </c>
      <c r="AY164" s="248" t="s">
        <v>123</v>
      </c>
    </row>
    <row r="165" s="14" customFormat="1">
      <c r="A165" s="14"/>
      <c r="B165" s="249"/>
      <c r="C165" s="250"/>
      <c r="D165" s="232" t="s">
        <v>136</v>
      </c>
      <c r="E165" s="251" t="s">
        <v>1</v>
      </c>
      <c r="F165" s="252" t="s">
        <v>172</v>
      </c>
      <c r="G165" s="250"/>
      <c r="H165" s="253">
        <v>182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136</v>
      </c>
      <c r="AU165" s="259" t="s">
        <v>83</v>
      </c>
      <c r="AV165" s="14" t="s">
        <v>83</v>
      </c>
      <c r="AW165" s="14" t="s">
        <v>30</v>
      </c>
      <c r="AX165" s="14" t="s">
        <v>73</v>
      </c>
      <c r="AY165" s="259" t="s">
        <v>123</v>
      </c>
    </row>
    <row r="166" s="14" customFormat="1">
      <c r="A166" s="14"/>
      <c r="B166" s="249"/>
      <c r="C166" s="250"/>
      <c r="D166" s="232" t="s">
        <v>136</v>
      </c>
      <c r="E166" s="251" t="s">
        <v>1</v>
      </c>
      <c r="F166" s="252" t="s">
        <v>173</v>
      </c>
      <c r="G166" s="250"/>
      <c r="H166" s="253">
        <v>184.31999999999999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136</v>
      </c>
      <c r="AU166" s="259" t="s">
        <v>83</v>
      </c>
      <c r="AV166" s="14" t="s">
        <v>83</v>
      </c>
      <c r="AW166" s="14" t="s">
        <v>30</v>
      </c>
      <c r="AX166" s="14" t="s">
        <v>73</v>
      </c>
      <c r="AY166" s="259" t="s">
        <v>123</v>
      </c>
    </row>
    <row r="167" s="13" customFormat="1">
      <c r="A167" s="13"/>
      <c r="B167" s="239"/>
      <c r="C167" s="240"/>
      <c r="D167" s="232" t="s">
        <v>136</v>
      </c>
      <c r="E167" s="241" t="s">
        <v>1</v>
      </c>
      <c r="F167" s="242" t="s">
        <v>174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136</v>
      </c>
      <c r="AU167" s="248" t="s">
        <v>83</v>
      </c>
      <c r="AV167" s="13" t="s">
        <v>81</v>
      </c>
      <c r="AW167" s="13" t="s">
        <v>30</v>
      </c>
      <c r="AX167" s="13" t="s">
        <v>73</v>
      </c>
      <c r="AY167" s="248" t="s">
        <v>123</v>
      </c>
    </row>
    <row r="168" s="14" customFormat="1">
      <c r="A168" s="14"/>
      <c r="B168" s="249"/>
      <c r="C168" s="250"/>
      <c r="D168" s="232" t="s">
        <v>136</v>
      </c>
      <c r="E168" s="251" t="s">
        <v>1</v>
      </c>
      <c r="F168" s="252" t="s">
        <v>175</v>
      </c>
      <c r="G168" s="250"/>
      <c r="H168" s="253">
        <v>-210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136</v>
      </c>
      <c r="AU168" s="259" t="s">
        <v>83</v>
      </c>
      <c r="AV168" s="14" t="s">
        <v>83</v>
      </c>
      <c r="AW168" s="14" t="s">
        <v>30</v>
      </c>
      <c r="AX168" s="14" t="s">
        <v>73</v>
      </c>
      <c r="AY168" s="259" t="s">
        <v>123</v>
      </c>
    </row>
    <row r="169" s="15" customFormat="1">
      <c r="A169" s="15"/>
      <c r="B169" s="260"/>
      <c r="C169" s="261"/>
      <c r="D169" s="232" t="s">
        <v>136</v>
      </c>
      <c r="E169" s="262" t="s">
        <v>1</v>
      </c>
      <c r="F169" s="263" t="s">
        <v>139</v>
      </c>
      <c r="G169" s="261"/>
      <c r="H169" s="264">
        <v>527.41999999999996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136</v>
      </c>
      <c r="AU169" s="270" t="s">
        <v>83</v>
      </c>
      <c r="AV169" s="15" t="s">
        <v>130</v>
      </c>
      <c r="AW169" s="15" t="s">
        <v>30</v>
      </c>
      <c r="AX169" s="15" t="s">
        <v>81</v>
      </c>
      <c r="AY169" s="270" t="s">
        <v>123</v>
      </c>
    </row>
    <row r="170" s="2" customFormat="1" ht="37.8" customHeight="1">
      <c r="A170" s="39"/>
      <c r="B170" s="40"/>
      <c r="C170" s="219" t="s">
        <v>176</v>
      </c>
      <c r="D170" s="219" t="s">
        <v>125</v>
      </c>
      <c r="E170" s="220" t="s">
        <v>177</v>
      </c>
      <c r="F170" s="221" t="s">
        <v>178</v>
      </c>
      <c r="G170" s="222" t="s">
        <v>179</v>
      </c>
      <c r="H170" s="223">
        <v>409.57400000000001</v>
      </c>
      <c r="I170" s="224"/>
      <c r="J170" s="225">
        <f>ROUND(I170*H170,2)</f>
        <v>0</v>
      </c>
      <c r="K170" s="221" t="s">
        <v>129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130</v>
      </c>
      <c r="AT170" s="230" t="s">
        <v>125</v>
      </c>
      <c r="AU170" s="230" t="s">
        <v>83</v>
      </c>
      <c r="AY170" s="18" t="s">
        <v>123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130</v>
      </c>
      <c r="BM170" s="230" t="s">
        <v>180</v>
      </c>
    </row>
    <row r="171" s="2" customFormat="1">
      <c r="A171" s="39"/>
      <c r="B171" s="40"/>
      <c r="C171" s="41"/>
      <c r="D171" s="232" t="s">
        <v>132</v>
      </c>
      <c r="E171" s="41"/>
      <c r="F171" s="233" t="s">
        <v>181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132</v>
      </c>
      <c r="AU171" s="18" t="s">
        <v>83</v>
      </c>
    </row>
    <row r="172" s="2" customFormat="1">
      <c r="A172" s="39"/>
      <c r="B172" s="40"/>
      <c r="C172" s="41"/>
      <c r="D172" s="237" t="s">
        <v>134</v>
      </c>
      <c r="E172" s="41"/>
      <c r="F172" s="238" t="s">
        <v>182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83</v>
      </c>
    </row>
    <row r="173" s="13" customFormat="1">
      <c r="A173" s="13"/>
      <c r="B173" s="239"/>
      <c r="C173" s="240"/>
      <c r="D173" s="232" t="s">
        <v>136</v>
      </c>
      <c r="E173" s="241" t="s">
        <v>1</v>
      </c>
      <c r="F173" s="242" t="s">
        <v>183</v>
      </c>
      <c r="G173" s="240"/>
      <c r="H173" s="241" t="s">
        <v>1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136</v>
      </c>
      <c r="AU173" s="248" t="s">
        <v>83</v>
      </c>
      <c r="AV173" s="13" t="s">
        <v>81</v>
      </c>
      <c r="AW173" s="13" t="s">
        <v>30</v>
      </c>
      <c r="AX173" s="13" t="s">
        <v>73</v>
      </c>
      <c r="AY173" s="248" t="s">
        <v>123</v>
      </c>
    </row>
    <row r="174" s="13" customFormat="1">
      <c r="A174" s="13"/>
      <c r="B174" s="239"/>
      <c r="C174" s="240"/>
      <c r="D174" s="232" t="s">
        <v>136</v>
      </c>
      <c r="E174" s="241" t="s">
        <v>1</v>
      </c>
      <c r="F174" s="242" t="s">
        <v>184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136</v>
      </c>
      <c r="AU174" s="248" t="s">
        <v>83</v>
      </c>
      <c r="AV174" s="13" t="s">
        <v>81</v>
      </c>
      <c r="AW174" s="13" t="s">
        <v>30</v>
      </c>
      <c r="AX174" s="13" t="s">
        <v>73</v>
      </c>
      <c r="AY174" s="248" t="s">
        <v>123</v>
      </c>
    </row>
    <row r="175" s="14" customFormat="1">
      <c r="A175" s="14"/>
      <c r="B175" s="249"/>
      <c r="C175" s="250"/>
      <c r="D175" s="232" t="s">
        <v>136</v>
      </c>
      <c r="E175" s="251" t="s">
        <v>1</v>
      </c>
      <c r="F175" s="252" t="s">
        <v>185</v>
      </c>
      <c r="G175" s="250"/>
      <c r="H175" s="253">
        <v>147.45599999999999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136</v>
      </c>
      <c r="AU175" s="259" t="s">
        <v>83</v>
      </c>
      <c r="AV175" s="14" t="s">
        <v>83</v>
      </c>
      <c r="AW175" s="14" t="s">
        <v>30</v>
      </c>
      <c r="AX175" s="14" t="s">
        <v>73</v>
      </c>
      <c r="AY175" s="259" t="s">
        <v>123</v>
      </c>
    </row>
    <row r="176" s="14" customFormat="1">
      <c r="A176" s="14"/>
      <c r="B176" s="249"/>
      <c r="C176" s="250"/>
      <c r="D176" s="232" t="s">
        <v>136</v>
      </c>
      <c r="E176" s="251" t="s">
        <v>1</v>
      </c>
      <c r="F176" s="252" t="s">
        <v>186</v>
      </c>
      <c r="G176" s="250"/>
      <c r="H176" s="253">
        <v>38.880000000000003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136</v>
      </c>
      <c r="AU176" s="259" t="s">
        <v>83</v>
      </c>
      <c r="AV176" s="14" t="s">
        <v>83</v>
      </c>
      <c r="AW176" s="14" t="s">
        <v>30</v>
      </c>
      <c r="AX176" s="14" t="s">
        <v>73</v>
      </c>
      <c r="AY176" s="259" t="s">
        <v>123</v>
      </c>
    </row>
    <row r="177" s="14" customFormat="1">
      <c r="A177" s="14"/>
      <c r="B177" s="249"/>
      <c r="C177" s="250"/>
      <c r="D177" s="232" t="s">
        <v>136</v>
      </c>
      <c r="E177" s="251" t="s">
        <v>1</v>
      </c>
      <c r="F177" s="252" t="s">
        <v>187</v>
      </c>
      <c r="G177" s="250"/>
      <c r="H177" s="253">
        <v>23.039999999999999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136</v>
      </c>
      <c r="AU177" s="259" t="s">
        <v>83</v>
      </c>
      <c r="AV177" s="14" t="s">
        <v>83</v>
      </c>
      <c r="AW177" s="14" t="s">
        <v>30</v>
      </c>
      <c r="AX177" s="14" t="s">
        <v>73</v>
      </c>
      <c r="AY177" s="259" t="s">
        <v>123</v>
      </c>
    </row>
    <row r="178" s="13" customFormat="1">
      <c r="A178" s="13"/>
      <c r="B178" s="239"/>
      <c r="C178" s="240"/>
      <c r="D178" s="232" t="s">
        <v>136</v>
      </c>
      <c r="E178" s="241" t="s">
        <v>1</v>
      </c>
      <c r="F178" s="242" t="s">
        <v>188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136</v>
      </c>
      <c r="AU178" s="248" t="s">
        <v>83</v>
      </c>
      <c r="AV178" s="13" t="s">
        <v>81</v>
      </c>
      <c r="AW178" s="13" t="s">
        <v>30</v>
      </c>
      <c r="AX178" s="13" t="s">
        <v>73</v>
      </c>
      <c r="AY178" s="248" t="s">
        <v>123</v>
      </c>
    </row>
    <row r="179" s="14" customFormat="1">
      <c r="A179" s="14"/>
      <c r="B179" s="249"/>
      <c r="C179" s="250"/>
      <c r="D179" s="232" t="s">
        <v>136</v>
      </c>
      <c r="E179" s="251" t="s">
        <v>1</v>
      </c>
      <c r="F179" s="252" t="s">
        <v>189</v>
      </c>
      <c r="G179" s="250"/>
      <c r="H179" s="253">
        <v>109.2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136</v>
      </c>
      <c r="AU179" s="259" t="s">
        <v>83</v>
      </c>
      <c r="AV179" s="14" t="s">
        <v>83</v>
      </c>
      <c r="AW179" s="14" t="s">
        <v>30</v>
      </c>
      <c r="AX179" s="14" t="s">
        <v>73</v>
      </c>
      <c r="AY179" s="259" t="s">
        <v>123</v>
      </c>
    </row>
    <row r="180" s="14" customFormat="1">
      <c r="A180" s="14"/>
      <c r="B180" s="249"/>
      <c r="C180" s="250"/>
      <c r="D180" s="232" t="s">
        <v>136</v>
      </c>
      <c r="E180" s="251" t="s">
        <v>1</v>
      </c>
      <c r="F180" s="252" t="s">
        <v>190</v>
      </c>
      <c r="G180" s="250"/>
      <c r="H180" s="253">
        <v>80.438000000000002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136</v>
      </c>
      <c r="AU180" s="259" t="s">
        <v>83</v>
      </c>
      <c r="AV180" s="14" t="s">
        <v>83</v>
      </c>
      <c r="AW180" s="14" t="s">
        <v>30</v>
      </c>
      <c r="AX180" s="14" t="s">
        <v>73</v>
      </c>
      <c r="AY180" s="259" t="s">
        <v>123</v>
      </c>
    </row>
    <row r="181" s="14" customFormat="1">
      <c r="A181" s="14"/>
      <c r="B181" s="249"/>
      <c r="C181" s="250"/>
      <c r="D181" s="232" t="s">
        <v>136</v>
      </c>
      <c r="E181" s="251" t="s">
        <v>1</v>
      </c>
      <c r="F181" s="252" t="s">
        <v>191</v>
      </c>
      <c r="G181" s="250"/>
      <c r="H181" s="253">
        <v>10.560000000000001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136</v>
      </c>
      <c r="AU181" s="259" t="s">
        <v>83</v>
      </c>
      <c r="AV181" s="14" t="s">
        <v>83</v>
      </c>
      <c r="AW181" s="14" t="s">
        <v>30</v>
      </c>
      <c r="AX181" s="14" t="s">
        <v>73</v>
      </c>
      <c r="AY181" s="259" t="s">
        <v>123</v>
      </c>
    </row>
    <row r="182" s="15" customFormat="1">
      <c r="A182" s="15"/>
      <c r="B182" s="260"/>
      <c r="C182" s="261"/>
      <c r="D182" s="232" t="s">
        <v>136</v>
      </c>
      <c r="E182" s="262" t="s">
        <v>1</v>
      </c>
      <c r="F182" s="263" t="s">
        <v>139</v>
      </c>
      <c r="G182" s="261"/>
      <c r="H182" s="264">
        <v>409.57400000000001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136</v>
      </c>
      <c r="AU182" s="270" t="s">
        <v>83</v>
      </c>
      <c r="AV182" s="15" t="s">
        <v>130</v>
      </c>
      <c r="AW182" s="15" t="s">
        <v>30</v>
      </c>
      <c r="AX182" s="15" t="s">
        <v>81</v>
      </c>
      <c r="AY182" s="270" t="s">
        <v>123</v>
      </c>
    </row>
    <row r="183" s="2" customFormat="1" ht="24.15" customHeight="1">
      <c r="A183" s="39"/>
      <c r="B183" s="40"/>
      <c r="C183" s="219" t="s">
        <v>192</v>
      </c>
      <c r="D183" s="219" t="s">
        <v>125</v>
      </c>
      <c r="E183" s="220" t="s">
        <v>193</v>
      </c>
      <c r="F183" s="221" t="s">
        <v>194</v>
      </c>
      <c r="G183" s="222" t="s">
        <v>179</v>
      </c>
      <c r="H183" s="223">
        <v>60</v>
      </c>
      <c r="I183" s="224"/>
      <c r="J183" s="225">
        <f>ROUND(I183*H183,2)</f>
        <v>0</v>
      </c>
      <c r="K183" s="221" t="s">
        <v>129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130</v>
      </c>
      <c r="AT183" s="230" t="s">
        <v>125</v>
      </c>
      <c r="AU183" s="230" t="s">
        <v>83</v>
      </c>
      <c r="AY183" s="18" t="s">
        <v>123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130</v>
      </c>
      <c r="BM183" s="230" t="s">
        <v>195</v>
      </c>
    </row>
    <row r="184" s="2" customFormat="1">
      <c r="A184" s="39"/>
      <c r="B184" s="40"/>
      <c r="C184" s="41"/>
      <c r="D184" s="232" t="s">
        <v>132</v>
      </c>
      <c r="E184" s="41"/>
      <c r="F184" s="233" t="s">
        <v>196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132</v>
      </c>
      <c r="AU184" s="18" t="s">
        <v>83</v>
      </c>
    </row>
    <row r="185" s="2" customFormat="1">
      <c r="A185" s="39"/>
      <c r="B185" s="40"/>
      <c r="C185" s="41"/>
      <c r="D185" s="237" t="s">
        <v>134</v>
      </c>
      <c r="E185" s="41"/>
      <c r="F185" s="238" t="s">
        <v>197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134</v>
      </c>
      <c r="AU185" s="18" t="s">
        <v>83</v>
      </c>
    </row>
    <row r="186" s="13" customFormat="1">
      <c r="A186" s="13"/>
      <c r="B186" s="239"/>
      <c r="C186" s="240"/>
      <c r="D186" s="232" t="s">
        <v>136</v>
      </c>
      <c r="E186" s="241" t="s">
        <v>1</v>
      </c>
      <c r="F186" s="242" t="s">
        <v>160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136</v>
      </c>
      <c r="AU186" s="248" t="s">
        <v>83</v>
      </c>
      <c r="AV186" s="13" t="s">
        <v>81</v>
      </c>
      <c r="AW186" s="13" t="s">
        <v>30</v>
      </c>
      <c r="AX186" s="13" t="s">
        <v>73</v>
      </c>
      <c r="AY186" s="248" t="s">
        <v>123</v>
      </c>
    </row>
    <row r="187" s="14" customFormat="1">
      <c r="A187" s="14"/>
      <c r="B187" s="249"/>
      <c r="C187" s="250"/>
      <c r="D187" s="232" t="s">
        <v>136</v>
      </c>
      <c r="E187" s="251" t="s">
        <v>1</v>
      </c>
      <c r="F187" s="252" t="s">
        <v>198</v>
      </c>
      <c r="G187" s="250"/>
      <c r="H187" s="253">
        <v>20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136</v>
      </c>
      <c r="AU187" s="259" t="s">
        <v>83</v>
      </c>
      <c r="AV187" s="14" t="s">
        <v>83</v>
      </c>
      <c r="AW187" s="14" t="s">
        <v>30</v>
      </c>
      <c r="AX187" s="14" t="s">
        <v>73</v>
      </c>
      <c r="AY187" s="259" t="s">
        <v>123</v>
      </c>
    </row>
    <row r="188" s="13" customFormat="1">
      <c r="A188" s="13"/>
      <c r="B188" s="239"/>
      <c r="C188" s="240"/>
      <c r="D188" s="232" t="s">
        <v>136</v>
      </c>
      <c r="E188" s="241" t="s">
        <v>1</v>
      </c>
      <c r="F188" s="242" t="s">
        <v>162</v>
      </c>
      <c r="G188" s="240"/>
      <c r="H188" s="241" t="s">
        <v>1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136</v>
      </c>
      <c r="AU188" s="248" t="s">
        <v>83</v>
      </c>
      <c r="AV188" s="13" t="s">
        <v>81</v>
      </c>
      <c r="AW188" s="13" t="s">
        <v>30</v>
      </c>
      <c r="AX188" s="13" t="s">
        <v>73</v>
      </c>
      <c r="AY188" s="248" t="s">
        <v>123</v>
      </c>
    </row>
    <row r="189" s="14" customFormat="1">
      <c r="A189" s="14"/>
      <c r="B189" s="249"/>
      <c r="C189" s="250"/>
      <c r="D189" s="232" t="s">
        <v>136</v>
      </c>
      <c r="E189" s="251" t="s">
        <v>1</v>
      </c>
      <c r="F189" s="252" t="s">
        <v>198</v>
      </c>
      <c r="G189" s="250"/>
      <c r="H189" s="253">
        <v>20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136</v>
      </c>
      <c r="AU189" s="259" t="s">
        <v>83</v>
      </c>
      <c r="AV189" s="14" t="s">
        <v>83</v>
      </c>
      <c r="AW189" s="14" t="s">
        <v>30</v>
      </c>
      <c r="AX189" s="14" t="s">
        <v>73</v>
      </c>
      <c r="AY189" s="259" t="s">
        <v>123</v>
      </c>
    </row>
    <row r="190" s="13" customFormat="1">
      <c r="A190" s="13"/>
      <c r="B190" s="239"/>
      <c r="C190" s="240"/>
      <c r="D190" s="232" t="s">
        <v>136</v>
      </c>
      <c r="E190" s="241" t="s">
        <v>1</v>
      </c>
      <c r="F190" s="242" t="s">
        <v>163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136</v>
      </c>
      <c r="AU190" s="248" t="s">
        <v>83</v>
      </c>
      <c r="AV190" s="13" t="s">
        <v>81</v>
      </c>
      <c r="AW190" s="13" t="s">
        <v>30</v>
      </c>
      <c r="AX190" s="13" t="s">
        <v>73</v>
      </c>
      <c r="AY190" s="248" t="s">
        <v>123</v>
      </c>
    </row>
    <row r="191" s="14" customFormat="1">
      <c r="A191" s="14"/>
      <c r="B191" s="249"/>
      <c r="C191" s="250"/>
      <c r="D191" s="232" t="s">
        <v>136</v>
      </c>
      <c r="E191" s="251" t="s">
        <v>1</v>
      </c>
      <c r="F191" s="252" t="s">
        <v>198</v>
      </c>
      <c r="G191" s="250"/>
      <c r="H191" s="253">
        <v>20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136</v>
      </c>
      <c r="AU191" s="259" t="s">
        <v>83</v>
      </c>
      <c r="AV191" s="14" t="s">
        <v>83</v>
      </c>
      <c r="AW191" s="14" t="s">
        <v>30</v>
      </c>
      <c r="AX191" s="14" t="s">
        <v>73</v>
      </c>
      <c r="AY191" s="259" t="s">
        <v>123</v>
      </c>
    </row>
    <row r="192" s="15" customFormat="1">
      <c r="A192" s="15"/>
      <c r="B192" s="260"/>
      <c r="C192" s="261"/>
      <c r="D192" s="232" t="s">
        <v>136</v>
      </c>
      <c r="E192" s="262" t="s">
        <v>1</v>
      </c>
      <c r="F192" s="263" t="s">
        <v>139</v>
      </c>
      <c r="G192" s="261"/>
      <c r="H192" s="264">
        <v>60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136</v>
      </c>
      <c r="AU192" s="270" t="s">
        <v>83</v>
      </c>
      <c r="AV192" s="15" t="s">
        <v>130</v>
      </c>
      <c r="AW192" s="15" t="s">
        <v>30</v>
      </c>
      <c r="AX192" s="15" t="s">
        <v>81</v>
      </c>
      <c r="AY192" s="270" t="s">
        <v>123</v>
      </c>
    </row>
    <row r="193" s="2" customFormat="1" ht="24.15" customHeight="1">
      <c r="A193" s="39"/>
      <c r="B193" s="40"/>
      <c r="C193" s="219" t="s">
        <v>199</v>
      </c>
      <c r="D193" s="219" t="s">
        <v>125</v>
      </c>
      <c r="E193" s="220" t="s">
        <v>200</v>
      </c>
      <c r="F193" s="221" t="s">
        <v>201</v>
      </c>
      <c r="G193" s="222" t="s">
        <v>202</v>
      </c>
      <c r="H193" s="223">
        <v>1041.9269999999999</v>
      </c>
      <c r="I193" s="224"/>
      <c r="J193" s="225">
        <f>ROUND(I193*H193,2)</f>
        <v>0</v>
      </c>
      <c r="K193" s="221" t="s">
        <v>129</v>
      </c>
      <c r="L193" s="45"/>
      <c r="M193" s="226" t="s">
        <v>1</v>
      </c>
      <c r="N193" s="227" t="s">
        <v>38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130</v>
      </c>
      <c r="AT193" s="230" t="s">
        <v>125</v>
      </c>
      <c r="AU193" s="230" t="s">
        <v>83</v>
      </c>
      <c r="AY193" s="18" t="s">
        <v>123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81</v>
      </c>
      <c r="BK193" s="231">
        <f>ROUND(I193*H193,2)</f>
        <v>0</v>
      </c>
      <c r="BL193" s="18" t="s">
        <v>130</v>
      </c>
      <c r="BM193" s="230" t="s">
        <v>203</v>
      </c>
    </row>
    <row r="194" s="2" customFormat="1">
      <c r="A194" s="39"/>
      <c r="B194" s="40"/>
      <c r="C194" s="41"/>
      <c r="D194" s="232" t="s">
        <v>132</v>
      </c>
      <c r="E194" s="41"/>
      <c r="F194" s="233" t="s">
        <v>204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132</v>
      </c>
      <c r="AU194" s="18" t="s">
        <v>83</v>
      </c>
    </row>
    <row r="195" s="2" customFormat="1">
      <c r="A195" s="39"/>
      <c r="B195" s="40"/>
      <c r="C195" s="41"/>
      <c r="D195" s="237" t="s">
        <v>134</v>
      </c>
      <c r="E195" s="41"/>
      <c r="F195" s="238" t="s">
        <v>205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134</v>
      </c>
      <c r="AU195" s="18" t="s">
        <v>83</v>
      </c>
    </row>
    <row r="196" s="2" customFormat="1">
      <c r="A196" s="39"/>
      <c r="B196" s="40"/>
      <c r="C196" s="41"/>
      <c r="D196" s="232" t="s">
        <v>206</v>
      </c>
      <c r="E196" s="41"/>
      <c r="F196" s="271" t="s">
        <v>207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206</v>
      </c>
      <c r="AU196" s="18" t="s">
        <v>83</v>
      </c>
    </row>
    <row r="197" s="13" customFormat="1">
      <c r="A197" s="13"/>
      <c r="B197" s="239"/>
      <c r="C197" s="240"/>
      <c r="D197" s="232" t="s">
        <v>136</v>
      </c>
      <c r="E197" s="241" t="s">
        <v>1</v>
      </c>
      <c r="F197" s="242" t="s">
        <v>208</v>
      </c>
      <c r="G197" s="240"/>
      <c r="H197" s="241" t="s">
        <v>1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136</v>
      </c>
      <c r="AU197" s="248" t="s">
        <v>83</v>
      </c>
      <c r="AV197" s="13" t="s">
        <v>81</v>
      </c>
      <c r="AW197" s="13" t="s">
        <v>30</v>
      </c>
      <c r="AX197" s="13" t="s">
        <v>73</v>
      </c>
      <c r="AY197" s="248" t="s">
        <v>123</v>
      </c>
    </row>
    <row r="198" s="14" customFormat="1">
      <c r="A198" s="14"/>
      <c r="B198" s="249"/>
      <c r="C198" s="250"/>
      <c r="D198" s="232" t="s">
        <v>136</v>
      </c>
      <c r="E198" s="251" t="s">
        <v>1</v>
      </c>
      <c r="F198" s="252" t="s">
        <v>209</v>
      </c>
      <c r="G198" s="250"/>
      <c r="H198" s="253">
        <v>390.86500000000001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136</v>
      </c>
      <c r="AU198" s="259" t="s">
        <v>83</v>
      </c>
      <c r="AV198" s="14" t="s">
        <v>83</v>
      </c>
      <c r="AW198" s="14" t="s">
        <v>30</v>
      </c>
      <c r="AX198" s="14" t="s">
        <v>73</v>
      </c>
      <c r="AY198" s="259" t="s">
        <v>123</v>
      </c>
    </row>
    <row r="199" s="13" customFormat="1">
      <c r="A199" s="13"/>
      <c r="B199" s="239"/>
      <c r="C199" s="240"/>
      <c r="D199" s="232" t="s">
        <v>136</v>
      </c>
      <c r="E199" s="241" t="s">
        <v>1</v>
      </c>
      <c r="F199" s="242" t="s">
        <v>210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136</v>
      </c>
      <c r="AU199" s="248" t="s">
        <v>83</v>
      </c>
      <c r="AV199" s="13" t="s">
        <v>81</v>
      </c>
      <c r="AW199" s="13" t="s">
        <v>30</v>
      </c>
      <c r="AX199" s="13" t="s">
        <v>73</v>
      </c>
      <c r="AY199" s="248" t="s">
        <v>123</v>
      </c>
    </row>
    <row r="200" s="14" customFormat="1">
      <c r="A200" s="14"/>
      <c r="B200" s="249"/>
      <c r="C200" s="250"/>
      <c r="D200" s="232" t="s">
        <v>136</v>
      </c>
      <c r="E200" s="251" t="s">
        <v>1</v>
      </c>
      <c r="F200" s="252" t="s">
        <v>211</v>
      </c>
      <c r="G200" s="250"/>
      <c r="H200" s="253">
        <v>3.218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136</v>
      </c>
      <c r="AU200" s="259" t="s">
        <v>83</v>
      </c>
      <c r="AV200" s="14" t="s">
        <v>83</v>
      </c>
      <c r="AW200" s="14" t="s">
        <v>30</v>
      </c>
      <c r="AX200" s="14" t="s">
        <v>73</v>
      </c>
      <c r="AY200" s="259" t="s">
        <v>123</v>
      </c>
    </row>
    <row r="201" s="13" customFormat="1">
      <c r="A201" s="13"/>
      <c r="B201" s="239"/>
      <c r="C201" s="240"/>
      <c r="D201" s="232" t="s">
        <v>136</v>
      </c>
      <c r="E201" s="241" t="s">
        <v>1</v>
      </c>
      <c r="F201" s="242" t="s">
        <v>212</v>
      </c>
      <c r="G201" s="240"/>
      <c r="H201" s="241" t="s">
        <v>1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136</v>
      </c>
      <c r="AU201" s="248" t="s">
        <v>83</v>
      </c>
      <c r="AV201" s="13" t="s">
        <v>81</v>
      </c>
      <c r="AW201" s="13" t="s">
        <v>30</v>
      </c>
      <c r="AX201" s="13" t="s">
        <v>73</v>
      </c>
      <c r="AY201" s="248" t="s">
        <v>123</v>
      </c>
    </row>
    <row r="202" s="14" customFormat="1">
      <c r="A202" s="14"/>
      <c r="B202" s="249"/>
      <c r="C202" s="250"/>
      <c r="D202" s="232" t="s">
        <v>136</v>
      </c>
      <c r="E202" s="251" t="s">
        <v>1</v>
      </c>
      <c r="F202" s="252" t="s">
        <v>213</v>
      </c>
      <c r="G202" s="250"/>
      <c r="H202" s="253">
        <v>647.84400000000005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136</v>
      </c>
      <c r="AU202" s="259" t="s">
        <v>83</v>
      </c>
      <c r="AV202" s="14" t="s">
        <v>83</v>
      </c>
      <c r="AW202" s="14" t="s">
        <v>30</v>
      </c>
      <c r="AX202" s="14" t="s">
        <v>73</v>
      </c>
      <c r="AY202" s="259" t="s">
        <v>123</v>
      </c>
    </row>
    <row r="203" s="15" customFormat="1">
      <c r="A203" s="15"/>
      <c r="B203" s="260"/>
      <c r="C203" s="261"/>
      <c r="D203" s="232" t="s">
        <v>136</v>
      </c>
      <c r="E203" s="262" t="s">
        <v>1</v>
      </c>
      <c r="F203" s="263" t="s">
        <v>139</v>
      </c>
      <c r="G203" s="261"/>
      <c r="H203" s="264">
        <v>1041.9269999999999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0" t="s">
        <v>136</v>
      </c>
      <c r="AU203" s="270" t="s">
        <v>83</v>
      </c>
      <c r="AV203" s="15" t="s">
        <v>130</v>
      </c>
      <c r="AW203" s="15" t="s">
        <v>30</v>
      </c>
      <c r="AX203" s="15" t="s">
        <v>81</v>
      </c>
      <c r="AY203" s="270" t="s">
        <v>123</v>
      </c>
    </row>
    <row r="204" s="2" customFormat="1" ht="37.8" customHeight="1">
      <c r="A204" s="39"/>
      <c r="B204" s="40"/>
      <c r="C204" s="219" t="s">
        <v>214</v>
      </c>
      <c r="D204" s="219" t="s">
        <v>125</v>
      </c>
      <c r="E204" s="220" t="s">
        <v>215</v>
      </c>
      <c r="F204" s="221" t="s">
        <v>216</v>
      </c>
      <c r="G204" s="222" t="s">
        <v>179</v>
      </c>
      <c r="H204" s="223">
        <v>323.92200000000003</v>
      </c>
      <c r="I204" s="224"/>
      <c r="J204" s="225">
        <f>ROUND(I204*H204,2)</f>
        <v>0</v>
      </c>
      <c r="K204" s="221" t="s">
        <v>129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130</v>
      </c>
      <c r="AT204" s="230" t="s">
        <v>125</v>
      </c>
      <c r="AU204" s="230" t="s">
        <v>83</v>
      </c>
      <c r="AY204" s="18" t="s">
        <v>123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130</v>
      </c>
      <c r="BM204" s="230" t="s">
        <v>217</v>
      </c>
    </row>
    <row r="205" s="2" customFormat="1">
      <c r="A205" s="39"/>
      <c r="B205" s="40"/>
      <c r="C205" s="41"/>
      <c r="D205" s="232" t="s">
        <v>132</v>
      </c>
      <c r="E205" s="41"/>
      <c r="F205" s="233" t="s">
        <v>218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132</v>
      </c>
      <c r="AU205" s="18" t="s">
        <v>83</v>
      </c>
    </row>
    <row r="206" s="2" customFormat="1">
      <c r="A206" s="39"/>
      <c r="B206" s="40"/>
      <c r="C206" s="41"/>
      <c r="D206" s="237" t="s">
        <v>134</v>
      </c>
      <c r="E206" s="41"/>
      <c r="F206" s="238" t="s">
        <v>219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134</v>
      </c>
      <c r="AU206" s="18" t="s">
        <v>83</v>
      </c>
    </row>
    <row r="207" s="2" customFormat="1">
      <c r="A207" s="39"/>
      <c r="B207" s="40"/>
      <c r="C207" s="41"/>
      <c r="D207" s="232" t="s">
        <v>206</v>
      </c>
      <c r="E207" s="41"/>
      <c r="F207" s="271" t="s">
        <v>220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206</v>
      </c>
      <c r="AU207" s="18" t="s">
        <v>83</v>
      </c>
    </row>
    <row r="208" s="14" customFormat="1">
      <c r="A208" s="14"/>
      <c r="B208" s="249"/>
      <c r="C208" s="250"/>
      <c r="D208" s="232" t="s">
        <v>136</v>
      </c>
      <c r="E208" s="251" t="s">
        <v>1</v>
      </c>
      <c r="F208" s="252" t="s">
        <v>221</v>
      </c>
      <c r="G208" s="250"/>
      <c r="H208" s="253">
        <v>323.92200000000003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136</v>
      </c>
      <c r="AU208" s="259" t="s">
        <v>83</v>
      </c>
      <c r="AV208" s="14" t="s">
        <v>83</v>
      </c>
      <c r="AW208" s="14" t="s">
        <v>30</v>
      </c>
      <c r="AX208" s="14" t="s">
        <v>81</v>
      </c>
      <c r="AY208" s="259" t="s">
        <v>123</v>
      </c>
    </row>
    <row r="209" s="2" customFormat="1" ht="24.15" customHeight="1">
      <c r="A209" s="39"/>
      <c r="B209" s="40"/>
      <c r="C209" s="219" t="s">
        <v>222</v>
      </c>
      <c r="D209" s="219" t="s">
        <v>125</v>
      </c>
      <c r="E209" s="220" t="s">
        <v>223</v>
      </c>
      <c r="F209" s="221" t="s">
        <v>224</v>
      </c>
      <c r="G209" s="222" t="s">
        <v>179</v>
      </c>
      <c r="H209" s="223">
        <v>323.92200000000003</v>
      </c>
      <c r="I209" s="224"/>
      <c r="J209" s="225">
        <f>ROUND(I209*H209,2)</f>
        <v>0</v>
      </c>
      <c r="K209" s="221" t="s">
        <v>129</v>
      </c>
      <c r="L209" s="45"/>
      <c r="M209" s="226" t="s">
        <v>1</v>
      </c>
      <c r="N209" s="227" t="s">
        <v>38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130</v>
      </c>
      <c r="AT209" s="230" t="s">
        <v>125</v>
      </c>
      <c r="AU209" s="230" t="s">
        <v>83</v>
      </c>
      <c r="AY209" s="18" t="s">
        <v>123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130</v>
      </c>
      <c r="BM209" s="230" t="s">
        <v>225</v>
      </c>
    </row>
    <row r="210" s="2" customFormat="1">
      <c r="A210" s="39"/>
      <c r="B210" s="40"/>
      <c r="C210" s="41"/>
      <c r="D210" s="232" t="s">
        <v>132</v>
      </c>
      <c r="E210" s="41"/>
      <c r="F210" s="233" t="s">
        <v>226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132</v>
      </c>
      <c r="AU210" s="18" t="s">
        <v>83</v>
      </c>
    </row>
    <row r="211" s="2" customFormat="1">
      <c r="A211" s="39"/>
      <c r="B211" s="40"/>
      <c r="C211" s="41"/>
      <c r="D211" s="237" t="s">
        <v>134</v>
      </c>
      <c r="E211" s="41"/>
      <c r="F211" s="238" t="s">
        <v>227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134</v>
      </c>
      <c r="AU211" s="18" t="s">
        <v>83</v>
      </c>
    </row>
    <row r="212" s="2" customFormat="1">
      <c r="A212" s="39"/>
      <c r="B212" s="40"/>
      <c r="C212" s="41"/>
      <c r="D212" s="232" t="s">
        <v>206</v>
      </c>
      <c r="E212" s="41"/>
      <c r="F212" s="271" t="s">
        <v>228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206</v>
      </c>
      <c r="AU212" s="18" t="s">
        <v>83</v>
      </c>
    </row>
    <row r="213" s="2" customFormat="1" ht="33" customHeight="1">
      <c r="A213" s="39"/>
      <c r="B213" s="40"/>
      <c r="C213" s="219" t="s">
        <v>229</v>
      </c>
      <c r="D213" s="219" t="s">
        <v>125</v>
      </c>
      <c r="E213" s="220" t="s">
        <v>230</v>
      </c>
      <c r="F213" s="221" t="s">
        <v>231</v>
      </c>
      <c r="G213" s="222" t="s">
        <v>202</v>
      </c>
      <c r="H213" s="223">
        <v>647.84400000000005</v>
      </c>
      <c r="I213" s="224"/>
      <c r="J213" s="225">
        <f>ROUND(I213*H213,2)</f>
        <v>0</v>
      </c>
      <c r="K213" s="221" t="s">
        <v>129</v>
      </c>
      <c r="L213" s="45"/>
      <c r="M213" s="226" t="s">
        <v>1</v>
      </c>
      <c r="N213" s="227" t="s">
        <v>38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130</v>
      </c>
      <c r="AT213" s="230" t="s">
        <v>125</v>
      </c>
      <c r="AU213" s="230" t="s">
        <v>83</v>
      </c>
      <c r="AY213" s="18" t="s">
        <v>123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81</v>
      </c>
      <c r="BK213" s="231">
        <f>ROUND(I213*H213,2)</f>
        <v>0</v>
      </c>
      <c r="BL213" s="18" t="s">
        <v>130</v>
      </c>
      <c r="BM213" s="230" t="s">
        <v>232</v>
      </c>
    </row>
    <row r="214" s="2" customFormat="1">
      <c r="A214" s="39"/>
      <c r="B214" s="40"/>
      <c r="C214" s="41"/>
      <c r="D214" s="232" t="s">
        <v>132</v>
      </c>
      <c r="E214" s="41"/>
      <c r="F214" s="233" t="s">
        <v>233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132</v>
      </c>
      <c r="AU214" s="18" t="s">
        <v>83</v>
      </c>
    </row>
    <row r="215" s="2" customFormat="1">
      <c r="A215" s="39"/>
      <c r="B215" s="40"/>
      <c r="C215" s="41"/>
      <c r="D215" s="237" t="s">
        <v>134</v>
      </c>
      <c r="E215" s="41"/>
      <c r="F215" s="238" t="s">
        <v>234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134</v>
      </c>
      <c r="AU215" s="18" t="s">
        <v>83</v>
      </c>
    </row>
    <row r="216" s="14" customFormat="1">
      <c r="A216" s="14"/>
      <c r="B216" s="249"/>
      <c r="C216" s="250"/>
      <c r="D216" s="232" t="s">
        <v>136</v>
      </c>
      <c r="E216" s="251" t="s">
        <v>1</v>
      </c>
      <c r="F216" s="252" t="s">
        <v>213</v>
      </c>
      <c r="G216" s="250"/>
      <c r="H216" s="253">
        <v>647.84400000000005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136</v>
      </c>
      <c r="AU216" s="259" t="s">
        <v>83</v>
      </c>
      <c r="AV216" s="14" t="s">
        <v>83</v>
      </c>
      <c r="AW216" s="14" t="s">
        <v>30</v>
      </c>
      <c r="AX216" s="14" t="s">
        <v>73</v>
      </c>
      <c r="AY216" s="259" t="s">
        <v>123</v>
      </c>
    </row>
    <row r="217" s="15" customFormat="1">
      <c r="A217" s="15"/>
      <c r="B217" s="260"/>
      <c r="C217" s="261"/>
      <c r="D217" s="232" t="s">
        <v>136</v>
      </c>
      <c r="E217" s="262" t="s">
        <v>1</v>
      </c>
      <c r="F217" s="263" t="s">
        <v>139</v>
      </c>
      <c r="G217" s="261"/>
      <c r="H217" s="264">
        <v>647.84400000000005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0" t="s">
        <v>136</v>
      </c>
      <c r="AU217" s="270" t="s">
        <v>83</v>
      </c>
      <c r="AV217" s="15" t="s">
        <v>130</v>
      </c>
      <c r="AW217" s="15" t="s">
        <v>30</v>
      </c>
      <c r="AX217" s="15" t="s">
        <v>81</v>
      </c>
      <c r="AY217" s="270" t="s">
        <v>123</v>
      </c>
    </row>
    <row r="218" s="2" customFormat="1" ht="24.15" customHeight="1">
      <c r="A218" s="39"/>
      <c r="B218" s="40"/>
      <c r="C218" s="219" t="s">
        <v>235</v>
      </c>
      <c r="D218" s="219" t="s">
        <v>125</v>
      </c>
      <c r="E218" s="220" t="s">
        <v>236</v>
      </c>
      <c r="F218" s="221" t="s">
        <v>237</v>
      </c>
      <c r="G218" s="222" t="s">
        <v>179</v>
      </c>
      <c r="H218" s="223">
        <v>255.91</v>
      </c>
      <c r="I218" s="224"/>
      <c r="J218" s="225">
        <f>ROUND(I218*H218,2)</f>
        <v>0</v>
      </c>
      <c r="K218" s="221" t="s">
        <v>129</v>
      </c>
      <c r="L218" s="45"/>
      <c r="M218" s="226" t="s">
        <v>1</v>
      </c>
      <c r="N218" s="227" t="s">
        <v>38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130</v>
      </c>
      <c r="AT218" s="230" t="s">
        <v>125</v>
      </c>
      <c r="AU218" s="230" t="s">
        <v>83</v>
      </c>
      <c r="AY218" s="18" t="s">
        <v>123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81</v>
      </c>
      <c r="BK218" s="231">
        <f>ROUND(I218*H218,2)</f>
        <v>0</v>
      </c>
      <c r="BL218" s="18" t="s">
        <v>130</v>
      </c>
      <c r="BM218" s="230" t="s">
        <v>238</v>
      </c>
    </row>
    <row r="219" s="2" customFormat="1">
      <c r="A219" s="39"/>
      <c r="B219" s="40"/>
      <c r="C219" s="41"/>
      <c r="D219" s="232" t="s">
        <v>132</v>
      </c>
      <c r="E219" s="41"/>
      <c r="F219" s="233" t="s">
        <v>239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132</v>
      </c>
      <c r="AU219" s="18" t="s">
        <v>83</v>
      </c>
    </row>
    <row r="220" s="2" customFormat="1">
      <c r="A220" s="39"/>
      <c r="B220" s="40"/>
      <c r="C220" s="41"/>
      <c r="D220" s="237" t="s">
        <v>134</v>
      </c>
      <c r="E220" s="41"/>
      <c r="F220" s="238" t="s">
        <v>240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83</v>
      </c>
    </row>
    <row r="221" s="13" customFormat="1">
      <c r="A221" s="13"/>
      <c r="B221" s="239"/>
      <c r="C221" s="240"/>
      <c r="D221" s="232" t="s">
        <v>136</v>
      </c>
      <c r="E221" s="241" t="s">
        <v>1</v>
      </c>
      <c r="F221" s="242" t="s">
        <v>241</v>
      </c>
      <c r="G221" s="240"/>
      <c r="H221" s="241" t="s">
        <v>1</v>
      </c>
      <c r="I221" s="243"/>
      <c r="J221" s="240"/>
      <c r="K221" s="240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136</v>
      </c>
      <c r="AU221" s="248" t="s">
        <v>83</v>
      </c>
      <c r="AV221" s="13" t="s">
        <v>81</v>
      </c>
      <c r="AW221" s="13" t="s">
        <v>30</v>
      </c>
      <c r="AX221" s="13" t="s">
        <v>73</v>
      </c>
      <c r="AY221" s="248" t="s">
        <v>123</v>
      </c>
    </row>
    <row r="222" s="13" customFormat="1">
      <c r="A222" s="13"/>
      <c r="B222" s="239"/>
      <c r="C222" s="240"/>
      <c r="D222" s="232" t="s">
        <v>136</v>
      </c>
      <c r="E222" s="241" t="s">
        <v>1</v>
      </c>
      <c r="F222" s="242" t="s">
        <v>184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136</v>
      </c>
      <c r="AU222" s="248" t="s">
        <v>83</v>
      </c>
      <c r="AV222" s="13" t="s">
        <v>81</v>
      </c>
      <c r="AW222" s="13" t="s">
        <v>30</v>
      </c>
      <c r="AX222" s="13" t="s">
        <v>73</v>
      </c>
      <c r="AY222" s="248" t="s">
        <v>123</v>
      </c>
    </row>
    <row r="223" s="14" customFormat="1">
      <c r="A223" s="14"/>
      <c r="B223" s="249"/>
      <c r="C223" s="250"/>
      <c r="D223" s="232" t="s">
        <v>136</v>
      </c>
      <c r="E223" s="251" t="s">
        <v>1</v>
      </c>
      <c r="F223" s="252" t="s">
        <v>242</v>
      </c>
      <c r="G223" s="250"/>
      <c r="H223" s="253">
        <v>43.875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136</v>
      </c>
      <c r="AU223" s="259" t="s">
        <v>83</v>
      </c>
      <c r="AV223" s="14" t="s">
        <v>83</v>
      </c>
      <c r="AW223" s="14" t="s">
        <v>30</v>
      </c>
      <c r="AX223" s="14" t="s">
        <v>73</v>
      </c>
      <c r="AY223" s="259" t="s">
        <v>123</v>
      </c>
    </row>
    <row r="224" s="13" customFormat="1">
      <c r="A224" s="13"/>
      <c r="B224" s="239"/>
      <c r="C224" s="240"/>
      <c r="D224" s="232" t="s">
        <v>136</v>
      </c>
      <c r="E224" s="241" t="s">
        <v>1</v>
      </c>
      <c r="F224" s="242" t="s">
        <v>188</v>
      </c>
      <c r="G224" s="240"/>
      <c r="H224" s="241" t="s">
        <v>1</v>
      </c>
      <c r="I224" s="243"/>
      <c r="J224" s="240"/>
      <c r="K224" s="240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136</v>
      </c>
      <c r="AU224" s="248" t="s">
        <v>83</v>
      </c>
      <c r="AV224" s="13" t="s">
        <v>81</v>
      </c>
      <c r="AW224" s="13" t="s">
        <v>30</v>
      </c>
      <c r="AX224" s="13" t="s">
        <v>73</v>
      </c>
      <c r="AY224" s="248" t="s">
        <v>123</v>
      </c>
    </row>
    <row r="225" s="14" customFormat="1">
      <c r="A225" s="14"/>
      <c r="B225" s="249"/>
      <c r="C225" s="250"/>
      <c r="D225" s="232" t="s">
        <v>136</v>
      </c>
      <c r="E225" s="251" t="s">
        <v>1</v>
      </c>
      <c r="F225" s="252" t="s">
        <v>243</v>
      </c>
      <c r="G225" s="250"/>
      <c r="H225" s="253">
        <v>74.722999999999999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136</v>
      </c>
      <c r="AU225" s="259" t="s">
        <v>83</v>
      </c>
      <c r="AV225" s="14" t="s">
        <v>83</v>
      </c>
      <c r="AW225" s="14" t="s">
        <v>30</v>
      </c>
      <c r="AX225" s="14" t="s">
        <v>73</v>
      </c>
      <c r="AY225" s="259" t="s">
        <v>123</v>
      </c>
    </row>
    <row r="226" s="13" customFormat="1">
      <c r="A226" s="13"/>
      <c r="B226" s="239"/>
      <c r="C226" s="240"/>
      <c r="D226" s="232" t="s">
        <v>136</v>
      </c>
      <c r="E226" s="241" t="s">
        <v>1</v>
      </c>
      <c r="F226" s="242" t="s">
        <v>244</v>
      </c>
      <c r="G226" s="240"/>
      <c r="H226" s="241" t="s">
        <v>1</v>
      </c>
      <c r="I226" s="243"/>
      <c r="J226" s="240"/>
      <c r="K226" s="240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136</v>
      </c>
      <c r="AU226" s="248" t="s">
        <v>83</v>
      </c>
      <c r="AV226" s="13" t="s">
        <v>81</v>
      </c>
      <c r="AW226" s="13" t="s">
        <v>30</v>
      </c>
      <c r="AX226" s="13" t="s">
        <v>73</v>
      </c>
      <c r="AY226" s="248" t="s">
        <v>123</v>
      </c>
    </row>
    <row r="227" s="13" customFormat="1">
      <c r="A227" s="13"/>
      <c r="B227" s="239"/>
      <c r="C227" s="240"/>
      <c r="D227" s="232" t="s">
        <v>136</v>
      </c>
      <c r="E227" s="241" t="s">
        <v>1</v>
      </c>
      <c r="F227" s="242" t="s">
        <v>184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136</v>
      </c>
      <c r="AU227" s="248" t="s">
        <v>83</v>
      </c>
      <c r="AV227" s="13" t="s">
        <v>81</v>
      </c>
      <c r="AW227" s="13" t="s">
        <v>30</v>
      </c>
      <c r="AX227" s="13" t="s">
        <v>73</v>
      </c>
      <c r="AY227" s="248" t="s">
        <v>123</v>
      </c>
    </row>
    <row r="228" s="14" customFormat="1">
      <c r="A228" s="14"/>
      <c r="B228" s="249"/>
      <c r="C228" s="250"/>
      <c r="D228" s="232" t="s">
        <v>136</v>
      </c>
      <c r="E228" s="251" t="s">
        <v>1</v>
      </c>
      <c r="F228" s="252" t="s">
        <v>245</v>
      </c>
      <c r="G228" s="250"/>
      <c r="H228" s="253">
        <v>28.140000000000001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136</v>
      </c>
      <c r="AU228" s="259" t="s">
        <v>83</v>
      </c>
      <c r="AV228" s="14" t="s">
        <v>83</v>
      </c>
      <c r="AW228" s="14" t="s">
        <v>30</v>
      </c>
      <c r="AX228" s="14" t="s">
        <v>73</v>
      </c>
      <c r="AY228" s="259" t="s">
        <v>123</v>
      </c>
    </row>
    <row r="229" s="13" customFormat="1">
      <c r="A229" s="13"/>
      <c r="B229" s="239"/>
      <c r="C229" s="240"/>
      <c r="D229" s="232" t="s">
        <v>136</v>
      </c>
      <c r="E229" s="241" t="s">
        <v>1</v>
      </c>
      <c r="F229" s="242" t="s">
        <v>188</v>
      </c>
      <c r="G229" s="240"/>
      <c r="H229" s="241" t="s">
        <v>1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136</v>
      </c>
      <c r="AU229" s="248" t="s">
        <v>83</v>
      </c>
      <c r="AV229" s="13" t="s">
        <v>81</v>
      </c>
      <c r="AW229" s="13" t="s">
        <v>30</v>
      </c>
      <c r="AX229" s="13" t="s">
        <v>73</v>
      </c>
      <c r="AY229" s="248" t="s">
        <v>123</v>
      </c>
    </row>
    <row r="230" s="14" customFormat="1">
      <c r="A230" s="14"/>
      <c r="B230" s="249"/>
      <c r="C230" s="250"/>
      <c r="D230" s="232" t="s">
        <v>136</v>
      </c>
      <c r="E230" s="251" t="s">
        <v>1</v>
      </c>
      <c r="F230" s="252" t="s">
        <v>246</v>
      </c>
      <c r="G230" s="250"/>
      <c r="H230" s="253">
        <v>23.52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136</v>
      </c>
      <c r="AU230" s="259" t="s">
        <v>83</v>
      </c>
      <c r="AV230" s="14" t="s">
        <v>83</v>
      </c>
      <c r="AW230" s="14" t="s">
        <v>30</v>
      </c>
      <c r="AX230" s="14" t="s">
        <v>73</v>
      </c>
      <c r="AY230" s="259" t="s">
        <v>123</v>
      </c>
    </row>
    <row r="231" s="16" customFormat="1">
      <c r="A231" s="16"/>
      <c r="B231" s="272"/>
      <c r="C231" s="273"/>
      <c r="D231" s="232" t="s">
        <v>136</v>
      </c>
      <c r="E231" s="274" t="s">
        <v>1</v>
      </c>
      <c r="F231" s="275" t="s">
        <v>247</v>
      </c>
      <c r="G231" s="273"/>
      <c r="H231" s="276">
        <v>170.25800000000001</v>
      </c>
      <c r="I231" s="277"/>
      <c r="J231" s="273"/>
      <c r="K231" s="273"/>
      <c r="L231" s="278"/>
      <c r="M231" s="279"/>
      <c r="N231" s="280"/>
      <c r="O231" s="280"/>
      <c r="P231" s="280"/>
      <c r="Q231" s="280"/>
      <c r="R231" s="280"/>
      <c r="S231" s="280"/>
      <c r="T231" s="281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2" t="s">
        <v>136</v>
      </c>
      <c r="AU231" s="282" t="s">
        <v>83</v>
      </c>
      <c r="AV231" s="16" t="s">
        <v>146</v>
      </c>
      <c r="AW231" s="16" t="s">
        <v>30</v>
      </c>
      <c r="AX231" s="16" t="s">
        <v>73</v>
      </c>
      <c r="AY231" s="282" t="s">
        <v>123</v>
      </c>
    </row>
    <row r="232" s="13" customFormat="1">
      <c r="A232" s="13"/>
      <c r="B232" s="239"/>
      <c r="C232" s="240"/>
      <c r="D232" s="232" t="s">
        <v>136</v>
      </c>
      <c r="E232" s="241" t="s">
        <v>1</v>
      </c>
      <c r="F232" s="242" t="s">
        <v>248</v>
      </c>
      <c r="G232" s="240"/>
      <c r="H232" s="241" t="s">
        <v>1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136</v>
      </c>
      <c r="AU232" s="248" t="s">
        <v>83</v>
      </c>
      <c r="AV232" s="13" t="s">
        <v>81</v>
      </c>
      <c r="AW232" s="13" t="s">
        <v>30</v>
      </c>
      <c r="AX232" s="13" t="s">
        <v>73</v>
      </c>
      <c r="AY232" s="248" t="s">
        <v>123</v>
      </c>
    </row>
    <row r="233" s="13" customFormat="1">
      <c r="A233" s="13"/>
      <c r="B233" s="239"/>
      <c r="C233" s="240"/>
      <c r="D233" s="232" t="s">
        <v>136</v>
      </c>
      <c r="E233" s="241" t="s">
        <v>1</v>
      </c>
      <c r="F233" s="242" t="s">
        <v>184</v>
      </c>
      <c r="G233" s="240"/>
      <c r="H233" s="241" t="s">
        <v>1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136</v>
      </c>
      <c r="AU233" s="248" t="s">
        <v>83</v>
      </c>
      <c r="AV233" s="13" t="s">
        <v>81</v>
      </c>
      <c r="AW233" s="13" t="s">
        <v>30</v>
      </c>
      <c r="AX233" s="13" t="s">
        <v>73</v>
      </c>
      <c r="AY233" s="248" t="s">
        <v>123</v>
      </c>
    </row>
    <row r="234" s="14" customFormat="1">
      <c r="A234" s="14"/>
      <c r="B234" s="249"/>
      <c r="C234" s="250"/>
      <c r="D234" s="232" t="s">
        <v>136</v>
      </c>
      <c r="E234" s="251" t="s">
        <v>1</v>
      </c>
      <c r="F234" s="252" t="s">
        <v>249</v>
      </c>
      <c r="G234" s="250"/>
      <c r="H234" s="253">
        <v>36.372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136</v>
      </c>
      <c r="AU234" s="259" t="s">
        <v>83</v>
      </c>
      <c r="AV234" s="14" t="s">
        <v>83</v>
      </c>
      <c r="AW234" s="14" t="s">
        <v>30</v>
      </c>
      <c r="AX234" s="14" t="s">
        <v>73</v>
      </c>
      <c r="AY234" s="259" t="s">
        <v>123</v>
      </c>
    </row>
    <row r="235" s="13" customFormat="1">
      <c r="A235" s="13"/>
      <c r="B235" s="239"/>
      <c r="C235" s="240"/>
      <c r="D235" s="232" t="s">
        <v>136</v>
      </c>
      <c r="E235" s="241" t="s">
        <v>1</v>
      </c>
      <c r="F235" s="242" t="s">
        <v>188</v>
      </c>
      <c r="G235" s="240"/>
      <c r="H235" s="241" t="s">
        <v>1</v>
      </c>
      <c r="I235" s="243"/>
      <c r="J235" s="240"/>
      <c r="K235" s="240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136</v>
      </c>
      <c r="AU235" s="248" t="s">
        <v>83</v>
      </c>
      <c r="AV235" s="13" t="s">
        <v>81</v>
      </c>
      <c r="AW235" s="13" t="s">
        <v>30</v>
      </c>
      <c r="AX235" s="13" t="s">
        <v>73</v>
      </c>
      <c r="AY235" s="248" t="s">
        <v>123</v>
      </c>
    </row>
    <row r="236" s="14" customFormat="1">
      <c r="A236" s="14"/>
      <c r="B236" s="249"/>
      <c r="C236" s="250"/>
      <c r="D236" s="232" t="s">
        <v>136</v>
      </c>
      <c r="E236" s="251" t="s">
        <v>1</v>
      </c>
      <c r="F236" s="252" t="s">
        <v>250</v>
      </c>
      <c r="G236" s="250"/>
      <c r="H236" s="253">
        <v>49.280000000000001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136</v>
      </c>
      <c r="AU236" s="259" t="s">
        <v>83</v>
      </c>
      <c r="AV236" s="14" t="s">
        <v>83</v>
      </c>
      <c r="AW236" s="14" t="s">
        <v>30</v>
      </c>
      <c r="AX236" s="14" t="s">
        <v>73</v>
      </c>
      <c r="AY236" s="259" t="s">
        <v>123</v>
      </c>
    </row>
    <row r="237" s="16" customFormat="1">
      <c r="A237" s="16"/>
      <c r="B237" s="272"/>
      <c r="C237" s="273"/>
      <c r="D237" s="232" t="s">
        <v>136</v>
      </c>
      <c r="E237" s="274" t="s">
        <v>1</v>
      </c>
      <c r="F237" s="275" t="s">
        <v>247</v>
      </c>
      <c r="G237" s="273"/>
      <c r="H237" s="276">
        <v>85.652000000000001</v>
      </c>
      <c r="I237" s="277"/>
      <c r="J237" s="273"/>
      <c r="K237" s="273"/>
      <c r="L237" s="278"/>
      <c r="M237" s="279"/>
      <c r="N237" s="280"/>
      <c r="O237" s="280"/>
      <c r="P237" s="280"/>
      <c r="Q237" s="280"/>
      <c r="R237" s="280"/>
      <c r="S237" s="280"/>
      <c r="T237" s="281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82" t="s">
        <v>136</v>
      </c>
      <c r="AU237" s="282" t="s">
        <v>83</v>
      </c>
      <c r="AV237" s="16" t="s">
        <v>146</v>
      </c>
      <c r="AW237" s="16" t="s">
        <v>30</v>
      </c>
      <c r="AX237" s="16" t="s">
        <v>73</v>
      </c>
      <c r="AY237" s="282" t="s">
        <v>123</v>
      </c>
    </row>
    <row r="238" s="15" customFormat="1">
      <c r="A238" s="15"/>
      <c r="B238" s="260"/>
      <c r="C238" s="261"/>
      <c r="D238" s="232" t="s">
        <v>136</v>
      </c>
      <c r="E238" s="262" t="s">
        <v>1</v>
      </c>
      <c r="F238" s="263" t="s">
        <v>139</v>
      </c>
      <c r="G238" s="261"/>
      <c r="H238" s="264">
        <v>255.91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0" t="s">
        <v>136</v>
      </c>
      <c r="AU238" s="270" t="s">
        <v>83</v>
      </c>
      <c r="AV238" s="15" t="s">
        <v>130</v>
      </c>
      <c r="AW238" s="15" t="s">
        <v>30</v>
      </c>
      <c r="AX238" s="15" t="s">
        <v>81</v>
      </c>
      <c r="AY238" s="270" t="s">
        <v>123</v>
      </c>
    </row>
    <row r="239" s="2" customFormat="1" ht="16.5" customHeight="1">
      <c r="A239" s="39"/>
      <c r="B239" s="40"/>
      <c r="C239" s="283" t="s">
        <v>251</v>
      </c>
      <c r="D239" s="283" t="s">
        <v>252</v>
      </c>
      <c r="E239" s="284" t="s">
        <v>253</v>
      </c>
      <c r="F239" s="285" t="s">
        <v>254</v>
      </c>
      <c r="G239" s="286" t="s">
        <v>202</v>
      </c>
      <c r="H239" s="287">
        <v>323.49000000000001</v>
      </c>
      <c r="I239" s="288"/>
      <c r="J239" s="289">
        <f>ROUND(I239*H239,2)</f>
        <v>0</v>
      </c>
      <c r="K239" s="285" t="s">
        <v>129</v>
      </c>
      <c r="L239" s="290"/>
      <c r="M239" s="291" t="s">
        <v>1</v>
      </c>
      <c r="N239" s="292" t="s">
        <v>38</v>
      </c>
      <c r="O239" s="92"/>
      <c r="P239" s="228">
        <f>O239*H239</f>
        <v>0</v>
      </c>
      <c r="Q239" s="228">
        <v>1</v>
      </c>
      <c r="R239" s="228">
        <f>Q239*H239</f>
        <v>323.49000000000001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199</v>
      </c>
      <c r="AT239" s="230" t="s">
        <v>252</v>
      </c>
      <c r="AU239" s="230" t="s">
        <v>83</v>
      </c>
      <c r="AY239" s="18" t="s">
        <v>123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130</v>
      </c>
      <c r="BM239" s="230" t="s">
        <v>255</v>
      </c>
    </row>
    <row r="240" s="2" customFormat="1">
      <c r="A240" s="39"/>
      <c r="B240" s="40"/>
      <c r="C240" s="41"/>
      <c r="D240" s="232" t="s">
        <v>132</v>
      </c>
      <c r="E240" s="41"/>
      <c r="F240" s="233" t="s">
        <v>254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132</v>
      </c>
      <c r="AU240" s="18" t="s">
        <v>83</v>
      </c>
    </row>
    <row r="241" s="13" customFormat="1">
      <c r="A241" s="13"/>
      <c r="B241" s="239"/>
      <c r="C241" s="240"/>
      <c r="D241" s="232" t="s">
        <v>136</v>
      </c>
      <c r="E241" s="241" t="s">
        <v>1</v>
      </c>
      <c r="F241" s="242" t="s">
        <v>256</v>
      </c>
      <c r="G241" s="240"/>
      <c r="H241" s="241" t="s">
        <v>1</v>
      </c>
      <c r="I241" s="243"/>
      <c r="J241" s="240"/>
      <c r="K241" s="240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136</v>
      </c>
      <c r="AU241" s="248" t="s">
        <v>83</v>
      </c>
      <c r="AV241" s="13" t="s">
        <v>81</v>
      </c>
      <c r="AW241" s="13" t="s">
        <v>30</v>
      </c>
      <c r="AX241" s="13" t="s">
        <v>73</v>
      </c>
      <c r="AY241" s="248" t="s">
        <v>123</v>
      </c>
    </row>
    <row r="242" s="13" customFormat="1">
      <c r="A242" s="13"/>
      <c r="B242" s="239"/>
      <c r="C242" s="240"/>
      <c r="D242" s="232" t="s">
        <v>136</v>
      </c>
      <c r="E242" s="241" t="s">
        <v>1</v>
      </c>
      <c r="F242" s="242" t="s">
        <v>184</v>
      </c>
      <c r="G242" s="240"/>
      <c r="H242" s="241" t="s">
        <v>1</v>
      </c>
      <c r="I242" s="243"/>
      <c r="J242" s="240"/>
      <c r="K242" s="240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136</v>
      </c>
      <c r="AU242" s="248" t="s">
        <v>83</v>
      </c>
      <c r="AV242" s="13" t="s">
        <v>81</v>
      </c>
      <c r="AW242" s="13" t="s">
        <v>30</v>
      </c>
      <c r="AX242" s="13" t="s">
        <v>73</v>
      </c>
      <c r="AY242" s="248" t="s">
        <v>123</v>
      </c>
    </row>
    <row r="243" s="14" customFormat="1">
      <c r="A243" s="14"/>
      <c r="B243" s="249"/>
      <c r="C243" s="250"/>
      <c r="D243" s="232" t="s">
        <v>136</v>
      </c>
      <c r="E243" s="251" t="s">
        <v>1</v>
      </c>
      <c r="F243" s="252" t="s">
        <v>257</v>
      </c>
      <c r="G243" s="250"/>
      <c r="H243" s="253">
        <v>83.363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136</v>
      </c>
      <c r="AU243" s="259" t="s">
        <v>83</v>
      </c>
      <c r="AV243" s="14" t="s">
        <v>83</v>
      </c>
      <c r="AW243" s="14" t="s">
        <v>30</v>
      </c>
      <c r="AX243" s="14" t="s">
        <v>73</v>
      </c>
      <c r="AY243" s="259" t="s">
        <v>123</v>
      </c>
    </row>
    <row r="244" s="13" customFormat="1">
      <c r="A244" s="13"/>
      <c r="B244" s="239"/>
      <c r="C244" s="240"/>
      <c r="D244" s="232" t="s">
        <v>136</v>
      </c>
      <c r="E244" s="241" t="s">
        <v>1</v>
      </c>
      <c r="F244" s="242" t="s">
        <v>188</v>
      </c>
      <c r="G244" s="240"/>
      <c r="H244" s="241" t="s">
        <v>1</v>
      </c>
      <c r="I244" s="243"/>
      <c r="J244" s="240"/>
      <c r="K244" s="240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136</v>
      </c>
      <c r="AU244" s="248" t="s">
        <v>83</v>
      </c>
      <c r="AV244" s="13" t="s">
        <v>81</v>
      </c>
      <c r="AW244" s="13" t="s">
        <v>30</v>
      </c>
      <c r="AX244" s="13" t="s">
        <v>73</v>
      </c>
      <c r="AY244" s="248" t="s">
        <v>123</v>
      </c>
    </row>
    <row r="245" s="14" customFormat="1">
      <c r="A245" s="14"/>
      <c r="B245" s="249"/>
      <c r="C245" s="250"/>
      <c r="D245" s="232" t="s">
        <v>136</v>
      </c>
      <c r="E245" s="251" t="s">
        <v>1</v>
      </c>
      <c r="F245" s="252" t="s">
        <v>258</v>
      </c>
      <c r="G245" s="250"/>
      <c r="H245" s="253">
        <v>141.97300000000001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136</v>
      </c>
      <c r="AU245" s="259" t="s">
        <v>83</v>
      </c>
      <c r="AV245" s="14" t="s">
        <v>83</v>
      </c>
      <c r="AW245" s="14" t="s">
        <v>30</v>
      </c>
      <c r="AX245" s="14" t="s">
        <v>73</v>
      </c>
      <c r="AY245" s="259" t="s">
        <v>123</v>
      </c>
    </row>
    <row r="246" s="13" customFormat="1">
      <c r="A246" s="13"/>
      <c r="B246" s="239"/>
      <c r="C246" s="240"/>
      <c r="D246" s="232" t="s">
        <v>136</v>
      </c>
      <c r="E246" s="241" t="s">
        <v>1</v>
      </c>
      <c r="F246" s="242" t="s">
        <v>259</v>
      </c>
      <c r="G246" s="240"/>
      <c r="H246" s="241" t="s">
        <v>1</v>
      </c>
      <c r="I246" s="243"/>
      <c r="J246" s="240"/>
      <c r="K246" s="240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136</v>
      </c>
      <c r="AU246" s="248" t="s">
        <v>83</v>
      </c>
      <c r="AV246" s="13" t="s">
        <v>81</v>
      </c>
      <c r="AW246" s="13" t="s">
        <v>30</v>
      </c>
      <c r="AX246" s="13" t="s">
        <v>73</v>
      </c>
      <c r="AY246" s="248" t="s">
        <v>123</v>
      </c>
    </row>
    <row r="247" s="13" customFormat="1">
      <c r="A247" s="13"/>
      <c r="B247" s="239"/>
      <c r="C247" s="240"/>
      <c r="D247" s="232" t="s">
        <v>136</v>
      </c>
      <c r="E247" s="241" t="s">
        <v>1</v>
      </c>
      <c r="F247" s="242" t="s">
        <v>184</v>
      </c>
      <c r="G247" s="240"/>
      <c r="H247" s="241" t="s">
        <v>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136</v>
      </c>
      <c r="AU247" s="248" t="s">
        <v>83</v>
      </c>
      <c r="AV247" s="13" t="s">
        <v>81</v>
      </c>
      <c r="AW247" s="13" t="s">
        <v>30</v>
      </c>
      <c r="AX247" s="13" t="s">
        <v>73</v>
      </c>
      <c r="AY247" s="248" t="s">
        <v>123</v>
      </c>
    </row>
    <row r="248" s="14" customFormat="1">
      <c r="A248" s="14"/>
      <c r="B248" s="249"/>
      <c r="C248" s="250"/>
      <c r="D248" s="232" t="s">
        <v>136</v>
      </c>
      <c r="E248" s="251" t="s">
        <v>1</v>
      </c>
      <c r="F248" s="252" t="s">
        <v>260</v>
      </c>
      <c r="G248" s="250"/>
      <c r="H248" s="253">
        <v>53.466000000000001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136</v>
      </c>
      <c r="AU248" s="259" t="s">
        <v>83</v>
      </c>
      <c r="AV248" s="14" t="s">
        <v>83</v>
      </c>
      <c r="AW248" s="14" t="s">
        <v>30</v>
      </c>
      <c r="AX248" s="14" t="s">
        <v>73</v>
      </c>
      <c r="AY248" s="259" t="s">
        <v>123</v>
      </c>
    </row>
    <row r="249" s="13" customFormat="1">
      <c r="A249" s="13"/>
      <c r="B249" s="239"/>
      <c r="C249" s="240"/>
      <c r="D249" s="232" t="s">
        <v>136</v>
      </c>
      <c r="E249" s="241" t="s">
        <v>1</v>
      </c>
      <c r="F249" s="242" t="s">
        <v>188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136</v>
      </c>
      <c r="AU249" s="248" t="s">
        <v>83</v>
      </c>
      <c r="AV249" s="13" t="s">
        <v>81</v>
      </c>
      <c r="AW249" s="13" t="s">
        <v>30</v>
      </c>
      <c r="AX249" s="13" t="s">
        <v>73</v>
      </c>
      <c r="AY249" s="248" t="s">
        <v>123</v>
      </c>
    </row>
    <row r="250" s="14" customFormat="1">
      <c r="A250" s="14"/>
      <c r="B250" s="249"/>
      <c r="C250" s="250"/>
      <c r="D250" s="232" t="s">
        <v>136</v>
      </c>
      <c r="E250" s="251" t="s">
        <v>1</v>
      </c>
      <c r="F250" s="252" t="s">
        <v>261</v>
      </c>
      <c r="G250" s="250"/>
      <c r="H250" s="253">
        <v>44.688000000000002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136</v>
      </c>
      <c r="AU250" s="259" t="s">
        <v>83</v>
      </c>
      <c r="AV250" s="14" t="s">
        <v>83</v>
      </c>
      <c r="AW250" s="14" t="s">
        <v>30</v>
      </c>
      <c r="AX250" s="14" t="s">
        <v>73</v>
      </c>
      <c r="AY250" s="259" t="s">
        <v>123</v>
      </c>
    </row>
    <row r="251" s="15" customFormat="1">
      <c r="A251" s="15"/>
      <c r="B251" s="260"/>
      <c r="C251" s="261"/>
      <c r="D251" s="232" t="s">
        <v>136</v>
      </c>
      <c r="E251" s="262" t="s">
        <v>1</v>
      </c>
      <c r="F251" s="263" t="s">
        <v>139</v>
      </c>
      <c r="G251" s="261"/>
      <c r="H251" s="264">
        <v>323.49000000000001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136</v>
      </c>
      <c r="AU251" s="270" t="s">
        <v>83</v>
      </c>
      <c r="AV251" s="15" t="s">
        <v>130</v>
      </c>
      <c r="AW251" s="15" t="s">
        <v>30</v>
      </c>
      <c r="AX251" s="15" t="s">
        <v>81</v>
      </c>
      <c r="AY251" s="270" t="s">
        <v>123</v>
      </c>
    </row>
    <row r="252" s="2" customFormat="1" ht="33" customHeight="1">
      <c r="A252" s="39"/>
      <c r="B252" s="40"/>
      <c r="C252" s="219" t="s">
        <v>262</v>
      </c>
      <c r="D252" s="219" t="s">
        <v>125</v>
      </c>
      <c r="E252" s="220" t="s">
        <v>263</v>
      </c>
      <c r="F252" s="221" t="s">
        <v>264</v>
      </c>
      <c r="G252" s="222" t="s">
        <v>128</v>
      </c>
      <c r="H252" s="223">
        <v>437.42000000000002</v>
      </c>
      <c r="I252" s="224"/>
      <c r="J252" s="225">
        <f>ROUND(I252*H252,2)</f>
        <v>0</v>
      </c>
      <c r="K252" s="221" t="s">
        <v>129</v>
      </c>
      <c r="L252" s="45"/>
      <c r="M252" s="226" t="s">
        <v>1</v>
      </c>
      <c r="N252" s="227" t="s">
        <v>38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130</v>
      </c>
      <c r="AT252" s="230" t="s">
        <v>125</v>
      </c>
      <c r="AU252" s="230" t="s">
        <v>83</v>
      </c>
      <c r="AY252" s="18" t="s">
        <v>123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81</v>
      </c>
      <c r="BK252" s="231">
        <f>ROUND(I252*H252,2)</f>
        <v>0</v>
      </c>
      <c r="BL252" s="18" t="s">
        <v>130</v>
      </c>
      <c r="BM252" s="230" t="s">
        <v>265</v>
      </c>
    </row>
    <row r="253" s="2" customFormat="1">
      <c r="A253" s="39"/>
      <c r="B253" s="40"/>
      <c r="C253" s="41"/>
      <c r="D253" s="232" t="s">
        <v>132</v>
      </c>
      <c r="E253" s="41"/>
      <c r="F253" s="233" t="s">
        <v>266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132</v>
      </c>
      <c r="AU253" s="18" t="s">
        <v>83</v>
      </c>
    </row>
    <row r="254" s="2" customFormat="1">
      <c r="A254" s="39"/>
      <c r="B254" s="40"/>
      <c r="C254" s="41"/>
      <c r="D254" s="237" t="s">
        <v>134</v>
      </c>
      <c r="E254" s="41"/>
      <c r="F254" s="238" t="s">
        <v>267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134</v>
      </c>
      <c r="AU254" s="18" t="s">
        <v>83</v>
      </c>
    </row>
    <row r="255" s="13" customFormat="1">
      <c r="A255" s="13"/>
      <c r="B255" s="239"/>
      <c r="C255" s="240"/>
      <c r="D255" s="232" t="s">
        <v>136</v>
      </c>
      <c r="E255" s="241" t="s">
        <v>1</v>
      </c>
      <c r="F255" s="242" t="s">
        <v>268</v>
      </c>
      <c r="G255" s="240"/>
      <c r="H255" s="241" t="s">
        <v>1</v>
      </c>
      <c r="I255" s="243"/>
      <c r="J255" s="240"/>
      <c r="K255" s="240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136</v>
      </c>
      <c r="AU255" s="248" t="s">
        <v>83</v>
      </c>
      <c r="AV255" s="13" t="s">
        <v>81</v>
      </c>
      <c r="AW255" s="13" t="s">
        <v>30</v>
      </c>
      <c r="AX255" s="13" t="s">
        <v>73</v>
      </c>
      <c r="AY255" s="248" t="s">
        <v>123</v>
      </c>
    </row>
    <row r="256" s="14" customFormat="1">
      <c r="A256" s="14"/>
      <c r="B256" s="249"/>
      <c r="C256" s="250"/>
      <c r="D256" s="232" t="s">
        <v>136</v>
      </c>
      <c r="E256" s="251" t="s">
        <v>1</v>
      </c>
      <c r="F256" s="252" t="s">
        <v>153</v>
      </c>
      <c r="G256" s="250"/>
      <c r="H256" s="253">
        <v>371.10000000000002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136</v>
      </c>
      <c r="AU256" s="259" t="s">
        <v>83</v>
      </c>
      <c r="AV256" s="14" t="s">
        <v>83</v>
      </c>
      <c r="AW256" s="14" t="s">
        <v>30</v>
      </c>
      <c r="AX256" s="14" t="s">
        <v>73</v>
      </c>
      <c r="AY256" s="259" t="s">
        <v>123</v>
      </c>
    </row>
    <row r="257" s="13" customFormat="1">
      <c r="A257" s="13"/>
      <c r="B257" s="239"/>
      <c r="C257" s="240"/>
      <c r="D257" s="232" t="s">
        <v>136</v>
      </c>
      <c r="E257" s="241" t="s">
        <v>1</v>
      </c>
      <c r="F257" s="242" t="s">
        <v>171</v>
      </c>
      <c r="G257" s="240"/>
      <c r="H257" s="241" t="s">
        <v>1</v>
      </c>
      <c r="I257" s="243"/>
      <c r="J257" s="240"/>
      <c r="K257" s="240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136</v>
      </c>
      <c r="AU257" s="248" t="s">
        <v>83</v>
      </c>
      <c r="AV257" s="13" t="s">
        <v>81</v>
      </c>
      <c r="AW257" s="13" t="s">
        <v>30</v>
      </c>
      <c r="AX257" s="13" t="s">
        <v>73</v>
      </c>
      <c r="AY257" s="248" t="s">
        <v>123</v>
      </c>
    </row>
    <row r="258" s="14" customFormat="1">
      <c r="A258" s="14"/>
      <c r="B258" s="249"/>
      <c r="C258" s="250"/>
      <c r="D258" s="232" t="s">
        <v>136</v>
      </c>
      <c r="E258" s="251" t="s">
        <v>1</v>
      </c>
      <c r="F258" s="252" t="s">
        <v>172</v>
      </c>
      <c r="G258" s="250"/>
      <c r="H258" s="253">
        <v>182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136</v>
      </c>
      <c r="AU258" s="259" t="s">
        <v>83</v>
      </c>
      <c r="AV258" s="14" t="s">
        <v>83</v>
      </c>
      <c r="AW258" s="14" t="s">
        <v>30</v>
      </c>
      <c r="AX258" s="14" t="s">
        <v>73</v>
      </c>
      <c r="AY258" s="259" t="s">
        <v>123</v>
      </c>
    </row>
    <row r="259" s="14" customFormat="1">
      <c r="A259" s="14"/>
      <c r="B259" s="249"/>
      <c r="C259" s="250"/>
      <c r="D259" s="232" t="s">
        <v>136</v>
      </c>
      <c r="E259" s="251" t="s">
        <v>1</v>
      </c>
      <c r="F259" s="252" t="s">
        <v>173</v>
      </c>
      <c r="G259" s="250"/>
      <c r="H259" s="253">
        <v>184.31999999999999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136</v>
      </c>
      <c r="AU259" s="259" t="s">
        <v>83</v>
      </c>
      <c r="AV259" s="14" t="s">
        <v>83</v>
      </c>
      <c r="AW259" s="14" t="s">
        <v>30</v>
      </c>
      <c r="AX259" s="14" t="s">
        <v>73</v>
      </c>
      <c r="AY259" s="259" t="s">
        <v>123</v>
      </c>
    </row>
    <row r="260" s="13" customFormat="1">
      <c r="A260" s="13"/>
      <c r="B260" s="239"/>
      <c r="C260" s="240"/>
      <c r="D260" s="232" t="s">
        <v>136</v>
      </c>
      <c r="E260" s="241" t="s">
        <v>1</v>
      </c>
      <c r="F260" s="242" t="s">
        <v>174</v>
      </c>
      <c r="G260" s="240"/>
      <c r="H260" s="241" t="s">
        <v>1</v>
      </c>
      <c r="I260" s="243"/>
      <c r="J260" s="240"/>
      <c r="K260" s="240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136</v>
      </c>
      <c r="AU260" s="248" t="s">
        <v>83</v>
      </c>
      <c r="AV260" s="13" t="s">
        <v>81</v>
      </c>
      <c r="AW260" s="13" t="s">
        <v>30</v>
      </c>
      <c r="AX260" s="13" t="s">
        <v>73</v>
      </c>
      <c r="AY260" s="248" t="s">
        <v>123</v>
      </c>
    </row>
    <row r="261" s="14" customFormat="1">
      <c r="A261" s="14"/>
      <c r="B261" s="249"/>
      <c r="C261" s="250"/>
      <c r="D261" s="232" t="s">
        <v>136</v>
      </c>
      <c r="E261" s="251" t="s">
        <v>1</v>
      </c>
      <c r="F261" s="252" t="s">
        <v>269</v>
      </c>
      <c r="G261" s="250"/>
      <c r="H261" s="253">
        <v>-300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136</v>
      </c>
      <c r="AU261" s="259" t="s">
        <v>83</v>
      </c>
      <c r="AV261" s="14" t="s">
        <v>83</v>
      </c>
      <c r="AW261" s="14" t="s">
        <v>30</v>
      </c>
      <c r="AX261" s="14" t="s">
        <v>73</v>
      </c>
      <c r="AY261" s="259" t="s">
        <v>123</v>
      </c>
    </row>
    <row r="262" s="15" customFormat="1">
      <c r="A262" s="15"/>
      <c r="B262" s="260"/>
      <c r="C262" s="261"/>
      <c r="D262" s="232" t="s">
        <v>136</v>
      </c>
      <c r="E262" s="262" t="s">
        <v>1</v>
      </c>
      <c r="F262" s="263" t="s">
        <v>139</v>
      </c>
      <c r="G262" s="261"/>
      <c r="H262" s="264">
        <v>437.42000000000002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0" t="s">
        <v>136</v>
      </c>
      <c r="AU262" s="270" t="s">
        <v>83</v>
      </c>
      <c r="AV262" s="15" t="s">
        <v>130</v>
      </c>
      <c r="AW262" s="15" t="s">
        <v>30</v>
      </c>
      <c r="AX262" s="15" t="s">
        <v>81</v>
      </c>
      <c r="AY262" s="270" t="s">
        <v>123</v>
      </c>
    </row>
    <row r="263" s="2" customFormat="1" ht="24.15" customHeight="1">
      <c r="A263" s="39"/>
      <c r="B263" s="40"/>
      <c r="C263" s="219" t="s">
        <v>8</v>
      </c>
      <c r="D263" s="219" t="s">
        <v>125</v>
      </c>
      <c r="E263" s="220" t="s">
        <v>270</v>
      </c>
      <c r="F263" s="221" t="s">
        <v>271</v>
      </c>
      <c r="G263" s="222" t="s">
        <v>128</v>
      </c>
      <c r="H263" s="223">
        <v>437.42000000000002</v>
      </c>
      <c r="I263" s="224"/>
      <c r="J263" s="225">
        <f>ROUND(I263*H263,2)</f>
        <v>0</v>
      </c>
      <c r="K263" s="221" t="s">
        <v>129</v>
      </c>
      <c r="L263" s="45"/>
      <c r="M263" s="226" t="s">
        <v>1</v>
      </c>
      <c r="N263" s="227" t="s">
        <v>38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130</v>
      </c>
      <c r="AT263" s="230" t="s">
        <v>125</v>
      </c>
      <c r="AU263" s="230" t="s">
        <v>83</v>
      </c>
      <c r="AY263" s="18" t="s">
        <v>123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81</v>
      </c>
      <c r="BK263" s="231">
        <f>ROUND(I263*H263,2)</f>
        <v>0</v>
      </c>
      <c r="BL263" s="18" t="s">
        <v>130</v>
      </c>
      <c r="BM263" s="230" t="s">
        <v>272</v>
      </c>
    </row>
    <row r="264" s="2" customFormat="1">
      <c r="A264" s="39"/>
      <c r="B264" s="40"/>
      <c r="C264" s="41"/>
      <c r="D264" s="232" t="s">
        <v>132</v>
      </c>
      <c r="E264" s="41"/>
      <c r="F264" s="233" t="s">
        <v>273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132</v>
      </c>
      <c r="AU264" s="18" t="s">
        <v>83</v>
      </c>
    </row>
    <row r="265" s="2" customFormat="1">
      <c r="A265" s="39"/>
      <c r="B265" s="40"/>
      <c r="C265" s="41"/>
      <c r="D265" s="237" t="s">
        <v>134</v>
      </c>
      <c r="E265" s="41"/>
      <c r="F265" s="238" t="s">
        <v>274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134</v>
      </c>
      <c r="AU265" s="18" t="s">
        <v>83</v>
      </c>
    </row>
    <row r="266" s="13" customFormat="1">
      <c r="A266" s="13"/>
      <c r="B266" s="239"/>
      <c r="C266" s="240"/>
      <c r="D266" s="232" t="s">
        <v>136</v>
      </c>
      <c r="E266" s="241" t="s">
        <v>1</v>
      </c>
      <c r="F266" s="242" t="s">
        <v>275</v>
      </c>
      <c r="G266" s="240"/>
      <c r="H266" s="241" t="s">
        <v>1</v>
      </c>
      <c r="I266" s="243"/>
      <c r="J266" s="240"/>
      <c r="K266" s="240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136</v>
      </c>
      <c r="AU266" s="248" t="s">
        <v>83</v>
      </c>
      <c r="AV266" s="13" t="s">
        <v>81</v>
      </c>
      <c r="AW266" s="13" t="s">
        <v>30</v>
      </c>
      <c r="AX266" s="13" t="s">
        <v>73</v>
      </c>
      <c r="AY266" s="248" t="s">
        <v>123</v>
      </c>
    </row>
    <row r="267" s="14" customFormat="1">
      <c r="A267" s="14"/>
      <c r="B267" s="249"/>
      <c r="C267" s="250"/>
      <c r="D267" s="232" t="s">
        <v>136</v>
      </c>
      <c r="E267" s="251" t="s">
        <v>1</v>
      </c>
      <c r="F267" s="252" t="s">
        <v>276</v>
      </c>
      <c r="G267" s="250"/>
      <c r="H267" s="253">
        <v>437.42000000000002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136</v>
      </c>
      <c r="AU267" s="259" t="s">
        <v>83</v>
      </c>
      <c r="AV267" s="14" t="s">
        <v>83</v>
      </c>
      <c r="AW267" s="14" t="s">
        <v>30</v>
      </c>
      <c r="AX267" s="14" t="s">
        <v>81</v>
      </c>
      <c r="AY267" s="259" t="s">
        <v>123</v>
      </c>
    </row>
    <row r="268" s="2" customFormat="1" ht="24.15" customHeight="1">
      <c r="A268" s="39"/>
      <c r="B268" s="40"/>
      <c r="C268" s="219" t="s">
        <v>277</v>
      </c>
      <c r="D268" s="219" t="s">
        <v>125</v>
      </c>
      <c r="E268" s="220" t="s">
        <v>278</v>
      </c>
      <c r="F268" s="221" t="s">
        <v>279</v>
      </c>
      <c r="G268" s="222" t="s">
        <v>128</v>
      </c>
      <c r="H268" s="223">
        <v>88</v>
      </c>
      <c r="I268" s="224"/>
      <c r="J268" s="225">
        <f>ROUND(I268*H268,2)</f>
        <v>0</v>
      </c>
      <c r="K268" s="221" t="s">
        <v>129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130</v>
      </c>
      <c r="AT268" s="230" t="s">
        <v>125</v>
      </c>
      <c r="AU268" s="230" t="s">
        <v>83</v>
      </c>
      <c r="AY268" s="18" t="s">
        <v>123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130</v>
      </c>
      <c r="BM268" s="230" t="s">
        <v>280</v>
      </c>
    </row>
    <row r="269" s="2" customFormat="1">
      <c r="A269" s="39"/>
      <c r="B269" s="40"/>
      <c r="C269" s="41"/>
      <c r="D269" s="232" t="s">
        <v>132</v>
      </c>
      <c r="E269" s="41"/>
      <c r="F269" s="233" t="s">
        <v>281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132</v>
      </c>
      <c r="AU269" s="18" t="s">
        <v>83</v>
      </c>
    </row>
    <row r="270" s="2" customFormat="1">
      <c r="A270" s="39"/>
      <c r="B270" s="40"/>
      <c r="C270" s="41"/>
      <c r="D270" s="237" t="s">
        <v>134</v>
      </c>
      <c r="E270" s="41"/>
      <c r="F270" s="238" t="s">
        <v>282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134</v>
      </c>
      <c r="AU270" s="18" t="s">
        <v>83</v>
      </c>
    </row>
    <row r="271" s="13" customFormat="1">
      <c r="A271" s="13"/>
      <c r="B271" s="239"/>
      <c r="C271" s="240"/>
      <c r="D271" s="232" t="s">
        <v>136</v>
      </c>
      <c r="E271" s="241" t="s">
        <v>1</v>
      </c>
      <c r="F271" s="242" t="s">
        <v>283</v>
      </c>
      <c r="G271" s="240"/>
      <c r="H271" s="241" t="s">
        <v>1</v>
      </c>
      <c r="I271" s="243"/>
      <c r="J271" s="240"/>
      <c r="K271" s="240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136</v>
      </c>
      <c r="AU271" s="248" t="s">
        <v>83</v>
      </c>
      <c r="AV271" s="13" t="s">
        <v>81</v>
      </c>
      <c r="AW271" s="13" t="s">
        <v>30</v>
      </c>
      <c r="AX271" s="13" t="s">
        <v>73</v>
      </c>
      <c r="AY271" s="248" t="s">
        <v>123</v>
      </c>
    </row>
    <row r="272" s="14" customFormat="1">
      <c r="A272" s="14"/>
      <c r="B272" s="249"/>
      <c r="C272" s="250"/>
      <c r="D272" s="232" t="s">
        <v>136</v>
      </c>
      <c r="E272" s="251" t="s">
        <v>1</v>
      </c>
      <c r="F272" s="252" t="s">
        <v>284</v>
      </c>
      <c r="G272" s="250"/>
      <c r="H272" s="253">
        <v>64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136</v>
      </c>
      <c r="AU272" s="259" t="s">
        <v>83</v>
      </c>
      <c r="AV272" s="14" t="s">
        <v>83</v>
      </c>
      <c r="AW272" s="14" t="s">
        <v>30</v>
      </c>
      <c r="AX272" s="14" t="s">
        <v>73</v>
      </c>
      <c r="AY272" s="259" t="s">
        <v>123</v>
      </c>
    </row>
    <row r="273" s="14" customFormat="1">
      <c r="A273" s="14"/>
      <c r="B273" s="249"/>
      <c r="C273" s="250"/>
      <c r="D273" s="232" t="s">
        <v>136</v>
      </c>
      <c r="E273" s="251" t="s">
        <v>1</v>
      </c>
      <c r="F273" s="252" t="s">
        <v>285</v>
      </c>
      <c r="G273" s="250"/>
      <c r="H273" s="253">
        <v>24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136</v>
      </c>
      <c r="AU273" s="259" t="s">
        <v>83</v>
      </c>
      <c r="AV273" s="14" t="s">
        <v>83</v>
      </c>
      <c r="AW273" s="14" t="s">
        <v>30</v>
      </c>
      <c r="AX273" s="14" t="s">
        <v>73</v>
      </c>
      <c r="AY273" s="259" t="s">
        <v>123</v>
      </c>
    </row>
    <row r="274" s="15" customFormat="1">
      <c r="A274" s="15"/>
      <c r="B274" s="260"/>
      <c r="C274" s="261"/>
      <c r="D274" s="232" t="s">
        <v>136</v>
      </c>
      <c r="E274" s="262" t="s">
        <v>1</v>
      </c>
      <c r="F274" s="263" t="s">
        <v>139</v>
      </c>
      <c r="G274" s="261"/>
      <c r="H274" s="264">
        <v>88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0" t="s">
        <v>136</v>
      </c>
      <c r="AU274" s="270" t="s">
        <v>83</v>
      </c>
      <c r="AV274" s="15" t="s">
        <v>130</v>
      </c>
      <c r="AW274" s="15" t="s">
        <v>30</v>
      </c>
      <c r="AX274" s="15" t="s">
        <v>81</v>
      </c>
      <c r="AY274" s="270" t="s">
        <v>123</v>
      </c>
    </row>
    <row r="275" s="2" customFormat="1" ht="16.5" customHeight="1">
      <c r="A275" s="39"/>
      <c r="B275" s="40"/>
      <c r="C275" s="283" t="s">
        <v>286</v>
      </c>
      <c r="D275" s="283" t="s">
        <v>252</v>
      </c>
      <c r="E275" s="284" t="s">
        <v>287</v>
      </c>
      <c r="F275" s="285" t="s">
        <v>288</v>
      </c>
      <c r="G275" s="286" t="s">
        <v>289</v>
      </c>
      <c r="H275" s="287">
        <v>16.843</v>
      </c>
      <c r="I275" s="288"/>
      <c r="J275" s="289">
        <f>ROUND(I275*H275,2)</f>
        <v>0</v>
      </c>
      <c r="K275" s="285" t="s">
        <v>129</v>
      </c>
      <c r="L275" s="290"/>
      <c r="M275" s="291" t="s">
        <v>1</v>
      </c>
      <c r="N275" s="292" t="s">
        <v>38</v>
      </c>
      <c r="O275" s="92"/>
      <c r="P275" s="228">
        <f>O275*H275</f>
        <v>0</v>
      </c>
      <c r="Q275" s="228">
        <v>0.001</v>
      </c>
      <c r="R275" s="228">
        <f>Q275*H275</f>
        <v>0.016843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199</v>
      </c>
      <c r="AT275" s="230" t="s">
        <v>252</v>
      </c>
      <c r="AU275" s="230" t="s">
        <v>83</v>
      </c>
      <c r="AY275" s="18" t="s">
        <v>123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81</v>
      </c>
      <c r="BK275" s="231">
        <f>ROUND(I275*H275,2)</f>
        <v>0</v>
      </c>
      <c r="BL275" s="18" t="s">
        <v>130</v>
      </c>
      <c r="BM275" s="230" t="s">
        <v>290</v>
      </c>
    </row>
    <row r="276" s="2" customFormat="1">
      <c r="A276" s="39"/>
      <c r="B276" s="40"/>
      <c r="C276" s="41"/>
      <c r="D276" s="232" t="s">
        <v>132</v>
      </c>
      <c r="E276" s="41"/>
      <c r="F276" s="233" t="s">
        <v>288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132</v>
      </c>
      <c r="AU276" s="18" t="s">
        <v>83</v>
      </c>
    </row>
    <row r="277" s="14" customFormat="1">
      <c r="A277" s="14"/>
      <c r="B277" s="249"/>
      <c r="C277" s="250"/>
      <c r="D277" s="232" t="s">
        <v>136</v>
      </c>
      <c r="E277" s="251" t="s">
        <v>1</v>
      </c>
      <c r="F277" s="252" t="s">
        <v>291</v>
      </c>
      <c r="G277" s="250"/>
      <c r="H277" s="253">
        <v>16.843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136</v>
      </c>
      <c r="AU277" s="259" t="s">
        <v>83</v>
      </c>
      <c r="AV277" s="14" t="s">
        <v>83</v>
      </c>
      <c r="AW277" s="14" t="s">
        <v>30</v>
      </c>
      <c r="AX277" s="14" t="s">
        <v>73</v>
      </c>
      <c r="AY277" s="259" t="s">
        <v>123</v>
      </c>
    </row>
    <row r="278" s="15" customFormat="1">
      <c r="A278" s="15"/>
      <c r="B278" s="260"/>
      <c r="C278" s="261"/>
      <c r="D278" s="232" t="s">
        <v>136</v>
      </c>
      <c r="E278" s="262" t="s">
        <v>1</v>
      </c>
      <c r="F278" s="263" t="s">
        <v>139</v>
      </c>
      <c r="G278" s="261"/>
      <c r="H278" s="264">
        <v>16.843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0" t="s">
        <v>136</v>
      </c>
      <c r="AU278" s="270" t="s">
        <v>83</v>
      </c>
      <c r="AV278" s="15" t="s">
        <v>130</v>
      </c>
      <c r="AW278" s="15" t="s">
        <v>30</v>
      </c>
      <c r="AX278" s="15" t="s">
        <v>81</v>
      </c>
      <c r="AY278" s="270" t="s">
        <v>123</v>
      </c>
    </row>
    <row r="279" s="12" customFormat="1" ht="22.8" customHeight="1">
      <c r="A279" s="12"/>
      <c r="B279" s="203"/>
      <c r="C279" s="204"/>
      <c r="D279" s="205" t="s">
        <v>72</v>
      </c>
      <c r="E279" s="217" t="s">
        <v>83</v>
      </c>
      <c r="F279" s="217" t="s">
        <v>292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SUM(P280:P287)</f>
        <v>0</v>
      </c>
      <c r="Q279" s="211"/>
      <c r="R279" s="212">
        <f>SUM(R280:R287)</f>
        <v>141.80323799999999</v>
      </c>
      <c r="S279" s="211"/>
      <c r="T279" s="213">
        <f>SUM(T280:T287)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81</v>
      </c>
      <c r="AT279" s="215" t="s">
        <v>72</v>
      </c>
      <c r="AU279" s="215" t="s">
        <v>81</v>
      </c>
      <c r="AY279" s="214" t="s">
        <v>123</v>
      </c>
      <c r="BK279" s="216">
        <f>SUM(BK280:BK287)</f>
        <v>0</v>
      </c>
    </row>
    <row r="280" s="2" customFormat="1" ht="33" customHeight="1">
      <c r="A280" s="39"/>
      <c r="B280" s="40"/>
      <c r="C280" s="219" t="s">
        <v>293</v>
      </c>
      <c r="D280" s="219" t="s">
        <v>125</v>
      </c>
      <c r="E280" s="220" t="s">
        <v>294</v>
      </c>
      <c r="F280" s="221" t="s">
        <v>295</v>
      </c>
      <c r="G280" s="222" t="s">
        <v>156</v>
      </c>
      <c r="H280" s="223">
        <v>93</v>
      </c>
      <c r="I280" s="224"/>
      <c r="J280" s="225">
        <f>ROUND(I280*H280,2)</f>
        <v>0</v>
      </c>
      <c r="K280" s="221" t="s">
        <v>129</v>
      </c>
      <c r="L280" s="45"/>
      <c r="M280" s="226" t="s">
        <v>1</v>
      </c>
      <c r="N280" s="227" t="s">
        <v>38</v>
      </c>
      <c r="O280" s="92"/>
      <c r="P280" s="228">
        <f>O280*H280</f>
        <v>0</v>
      </c>
      <c r="Q280" s="228">
        <v>1.5247660000000001</v>
      </c>
      <c r="R280" s="228">
        <f>Q280*H280</f>
        <v>141.80323799999999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130</v>
      </c>
      <c r="AT280" s="230" t="s">
        <v>125</v>
      </c>
      <c r="AU280" s="230" t="s">
        <v>83</v>
      </c>
      <c r="AY280" s="18" t="s">
        <v>123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81</v>
      </c>
      <c r="BK280" s="231">
        <f>ROUND(I280*H280,2)</f>
        <v>0</v>
      </c>
      <c r="BL280" s="18" t="s">
        <v>130</v>
      </c>
      <c r="BM280" s="230" t="s">
        <v>296</v>
      </c>
    </row>
    <row r="281" s="2" customFormat="1">
      <c r="A281" s="39"/>
      <c r="B281" s="40"/>
      <c r="C281" s="41"/>
      <c r="D281" s="232" t="s">
        <v>132</v>
      </c>
      <c r="E281" s="41"/>
      <c r="F281" s="233" t="s">
        <v>297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132</v>
      </c>
      <c r="AU281" s="18" t="s">
        <v>83</v>
      </c>
    </row>
    <row r="282" s="2" customFormat="1">
      <c r="A282" s="39"/>
      <c r="B282" s="40"/>
      <c r="C282" s="41"/>
      <c r="D282" s="237" t="s">
        <v>134</v>
      </c>
      <c r="E282" s="41"/>
      <c r="F282" s="238" t="s">
        <v>298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134</v>
      </c>
      <c r="AU282" s="18" t="s">
        <v>83</v>
      </c>
    </row>
    <row r="283" s="13" customFormat="1">
      <c r="A283" s="13"/>
      <c r="B283" s="239"/>
      <c r="C283" s="240"/>
      <c r="D283" s="232" t="s">
        <v>136</v>
      </c>
      <c r="E283" s="241" t="s">
        <v>1</v>
      </c>
      <c r="F283" s="242" t="s">
        <v>184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136</v>
      </c>
      <c r="AU283" s="248" t="s">
        <v>83</v>
      </c>
      <c r="AV283" s="13" t="s">
        <v>81</v>
      </c>
      <c r="AW283" s="13" t="s">
        <v>30</v>
      </c>
      <c r="AX283" s="13" t="s">
        <v>73</v>
      </c>
      <c r="AY283" s="248" t="s">
        <v>123</v>
      </c>
    </row>
    <row r="284" s="14" customFormat="1">
      <c r="A284" s="14"/>
      <c r="B284" s="249"/>
      <c r="C284" s="250"/>
      <c r="D284" s="232" t="s">
        <v>136</v>
      </c>
      <c r="E284" s="251" t="s">
        <v>1</v>
      </c>
      <c r="F284" s="252" t="s">
        <v>299</v>
      </c>
      <c r="G284" s="250"/>
      <c r="H284" s="253">
        <v>52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136</v>
      </c>
      <c r="AU284" s="259" t="s">
        <v>83</v>
      </c>
      <c r="AV284" s="14" t="s">
        <v>83</v>
      </c>
      <c r="AW284" s="14" t="s">
        <v>30</v>
      </c>
      <c r="AX284" s="14" t="s">
        <v>73</v>
      </c>
      <c r="AY284" s="259" t="s">
        <v>123</v>
      </c>
    </row>
    <row r="285" s="13" customFormat="1">
      <c r="A285" s="13"/>
      <c r="B285" s="239"/>
      <c r="C285" s="240"/>
      <c r="D285" s="232" t="s">
        <v>136</v>
      </c>
      <c r="E285" s="241" t="s">
        <v>1</v>
      </c>
      <c r="F285" s="242" t="s">
        <v>188</v>
      </c>
      <c r="G285" s="240"/>
      <c r="H285" s="241" t="s">
        <v>1</v>
      </c>
      <c r="I285" s="243"/>
      <c r="J285" s="240"/>
      <c r="K285" s="240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136</v>
      </c>
      <c r="AU285" s="248" t="s">
        <v>83</v>
      </c>
      <c r="AV285" s="13" t="s">
        <v>81</v>
      </c>
      <c r="AW285" s="13" t="s">
        <v>30</v>
      </c>
      <c r="AX285" s="13" t="s">
        <v>73</v>
      </c>
      <c r="AY285" s="248" t="s">
        <v>123</v>
      </c>
    </row>
    <row r="286" s="14" customFormat="1">
      <c r="A286" s="14"/>
      <c r="B286" s="249"/>
      <c r="C286" s="250"/>
      <c r="D286" s="232" t="s">
        <v>136</v>
      </c>
      <c r="E286" s="251" t="s">
        <v>1</v>
      </c>
      <c r="F286" s="252" t="s">
        <v>300</v>
      </c>
      <c r="G286" s="250"/>
      <c r="H286" s="253">
        <v>41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136</v>
      </c>
      <c r="AU286" s="259" t="s">
        <v>83</v>
      </c>
      <c r="AV286" s="14" t="s">
        <v>83</v>
      </c>
      <c r="AW286" s="14" t="s">
        <v>30</v>
      </c>
      <c r="AX286" s="14" t="s">
        <v>73</v>
      </c>
      <c r="AY286" s="259" t="s">
        <v>123</v>
      </c>
    </row>
    <row r="287" s="15" customFormat="1">
      <c r="A287" s="15"/>
      <c r="B287" s="260"/>
      <c r="C287" s="261"/>
      <c r="D287" s="232" t="s">
        <v>136</v>
      </c>
      <c r="E287" s="262" t="s">
        <v>1</v>
      </c>
      <c r="F287" s="263" t="s">
        <v>139</v>
      </c>
      <c r="G287" s="261"/>
      <c r="H287" s="264">
        <v>93</v>
      </c>
      <c r="I287" s="265"/>
      <c r="J287" s="261"/>
      <c r="K287" s="261"/>
      <c r="L287" s="266"/>
      <c r="M287" s="267"/>
      <c r="N287" s="268"/>
      <c r="O287" s="268"/>
      <c r="P287" s="268"/>
      <c r="Q287" s="268"/>
      <c r="R287" s="268"/>
      <c r="S287" s="268"/>
      <c r="T287" s="26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0" t="s">
        <v>136</v>
      </c>
      <c r="AU287" s="270" t="s">
        <v>83</v>
      </c>
      <c r="AV287" s="15" t="s">
        <v>130</v>
      </c>
      <c r="AW287" s="15" t="s">
        <v>30</v>
      </c>
      <c r="AX287" s="15" t="s">
        <v>81</v>
      </c>
      <c r="AY287" s="270" t="s">
        <v>123</v>
      </c>
    </row>
    <row r="288" s="12" customFormat="1" ht="22.8" customHeight="1">
      <c r="A288" s="12"/>
      <c r="B288" s="203"/>
      <c r="C288" s="204"/>
      <c r="D288" s="205" t="s">
        <v>72</v>
      </c>
      <c r="E288" s="217" t="s">
        <v>146</v>
      </c>
      <c r="F288" s="217" t="s">
        <v>301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SUM(P289:P383)</f>
        <v>0</v>
      </c>
      <c r="Q288" s="211"/>
      <c r="R288" s="212">
        <f>SUM(R289:R383)</f>
        <v>58.212381826400005</v>
      </c>
      <c r="S288" s="211"/>
      <c r="T288" s="213">
        <f>SUM(T289:T383)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81</v>
      </c>
      <c r="AT288" s="215" t="s">
        <v>72</v>
      </c>
      <c r="AU288" s="215" t="s">
        <v>81</v>
      </c>
      <c r="AY288" s="214" t="s">
        <v>123</v>
      </c>
      <c r="BK288" s="216">
        <f>SUM(BK289:BK383)</f>
        <v>0</v>
      </c>
    </row>
    <row r="289" s="2" customFormat="1" ht="16.5" customHeight="1">
      <c r="A289" s="39"/>
      <c r="B289" s="40"/>
      <c r="C289" s="219" t="s">
        <v>302</v>
      </c>
      <c r="D289" s="219" t="s">
        <v>125</v>
      </c>
      <c r="E289" s="220" t="s">
        <v>303</v>
      </c>
      <c r="F289" s="221" t="s">
        <v>304</v>
      </c>
      <c r="G289" s="222" t="s">
        <v>179</v>
      </c>
      <c r="H289" s="223">
        <v>7.2510000000000003</v>
      </c>
      <c r="I289" s="224"/>
      <c r="J289" s="225">
        <f>ROUND(I289*H289,2)</f>
        <v>0</v>
      </c>
      <c r="K289" s="221" t="s">
        <v>129</v>
      </c>
      <c r="L289" s="45"/>
      <c r="M289" s="226" t="s">
        <v>1</v>
      </c>
      <c r="N289" s="227" t="s">
        <v>38</v>
      </c>
      <c r="O289" s="92"/>
      <c r="P289" s="228">
        <f>O289*H289</f>
        <v>0</v>
      </c>
      <c r="Q289" s="228">
        <v>2.5021499999999999</v>
      </c>
      <c r="R289" s="228">
        <f>Q289*H289</f>
        <v>18.14308965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130</v>
      </c>
      <c r="AT289" s="230" t="s">
        <v>125</v>
      </c>
      <c r="AU289" s="230" t="s">
        <v>83</v>
      </c>
      <c r="AY289" s="18" t="s">
        <v>123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81</v>
      </c>
      <c r="BK289" s="231">
        <f>ROUND(I289*H289,2)</f>
        <v>0</v>
      </c>
      <c r="BL289" s="18" t="s">
        <v>130</v>
      </c>
      <c r="BM289" s="230" t="s">
        <v>305</v>
      </c>
    </row>
    <row r="290" s="2" customFormat="1">
      <c r="A290" s="39"/>
      <c r="B290" s="40"/>
      <c r="C290" s="41"/>
      <c r="D290" s="232" t="s">
        <v>132</v>
      </c>
      <c r="E290" s="41"/>
      <c r="F290" s="233" t="s">
        <v>306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132</v>
      </c>
      <c r="AU290" s="18" t="s">
        <v>83</v>
      </c>
    </row>
    <row r="291" s="2" customFormat="1">
      <c r="A291" s="39"/>
      <c r="B291" s="40"/>
      <c r="C291" s="41"/>
      <c r="D291" s="237" t="s">
        <v>134</v>
      </c>
      <c r="E291" s="41"/>
      <c r="F291" s="238" t="s">
        <v>307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134</v>
      </c>
      <c r="AU291" s="18" t="s">
        <v>83</v>
      </c>
    </row>
    <row r="292" s="13" customFormat="1">
      <c r="A292" s="13"/>
      <c r="B292" s="239"/>
      <c r="C292" s="240"/>
      <c r="D292" s="232" t="s">
        <v>136</v>
      </c>
      <c r="E292" s="241" t="s">
        <v>1</v>
      </c>
      <c r="F292" s="242" t="s">
        <v>308</v>
      </c>
      <c r="G292" s="240"/>
      <c r="H292" s="241" t="s">
        <v>1</v>
      </c>
      <c r="I292" s="243"/>
      <c r="J292" s="240"/>
      <c r="K292" s="240"/>
      <c r="L292" s="244"/>
      <c r="M292" s="245"/>
      <c r="N292" s="246"/>
      <c r="O292" s="246"/>
      <c r="P292" s="246"/>
      <c r="Q292" s="246"/>
      <c r="R292" s="246"/>
      <c r="S292" s="246"/>
      <c r="T292" s="24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8" t="s">
        <v>136</v>
      </c>
      <c r="AU292" s="248" t="s">
        <v>83</v>
      </c>
      <c r="AV292" s="13" t="s">
        <v>81</v>
      </c>
      <c r="AW292" s="13" t="s">
        <v>30</v>
      </c>
      <c r="AX292" s="13" t="s">
        <v>73</v>
      </c>
      <c r="AY292" s="248" t="s">
        <v>123</v>
      </c>
    </row>
    <row r="293" s="13" customFormat="1">
      <c r="A293" s="13"/>
      <c r="B293" s="239"/>
      <c r="C293" s="240"/>
      <c r="D293" s="232" t="s">
        <v>136</v>
      </c>
      <c r="E293" s="241" t="s">
        <v>1</v>
      </c>
      <c r="F293" s="242" t="s">
        <v>309</v>
      </c>
      <c r="G293" s="240"/>
      <c r="H293" s="241" t="s">
        <v>1</v>
      </c>
      <c r="I293" s="243"/>
      <c r="J293" s="240"/>
      <c r="K293" s="240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136</v>
      </c>
      <c r="AU293" s="248" t="s">
        <v>83</v>
      </c>
      <c r="AV293" s="13" t="s">
        <v>81</v>
      </c>
      <c r="AW293" s="13" t="s">
        <v>30</v>
      </c>
      <c r="AX293" s="13" t="s">
        <v>73</v>
      </c>
      <c r="AY293" s="248" t="s">
        <v>123</v>
      </c>
    </row>
    <row r="294" s="14" customFormat="1">
      <c r="A294" s="14"/>
      <c r="B294" s="249"/>
      <c r="C294" s="250"/>
      <c r="D294" s="232" t="s">
        <v>136</v>
      </c>
      <c r="E294" s="251" t="s">
        <v>1</v>
      </c>
      <c r="F294" s="252" t="s">
        <v>310</v>
      </c>
      <c r="G294" s="250"/>
      <c r="H294" s="253">
        <v>0.90000000000000002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136</v>
      </c>
      <c r="AU294" s="259" t="s">
        <v>83</v>
      </c>
      <c r="AV294" s="14" t="s">
        <v>83</v>
      </c>
      <c r="AW294" s="14" t="s">
        <v>30</v>
      </c>
      <c r="AX294" s="14" t="s">
        <v>73</v>
      </c>
      <c r="AY294" s="259" t="s">
        <v>123</v>
      </c>
    </row>
    <row r="295" s="13" customFormat="1">
      <c r="A295" s="13"/>
      <c r="B295" s="239"/>
      <c r="C295" s="240"/>
      <c r="D295" s="232" t="s">
        <v>136</v>
      </c>
      <c r="E295" s="241" t="s">
        <v>1</v>
      </c>
      <c r="F295" s="242" t="s">
        <v>311</v>
      </c>
      <c r="G295" s="240"/>
      <c r="H295" s="241" t="s">
        <v>1</v>
      </c>
      <c r="I295" s="243"/>
      <c r="J295" s="240"/>
      <c r="K295" s="240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136</v>
      </c>
      <c r="AU295" s="248" t="s">
        <v>83</v>
      </c>
      <c r="AV295" s="13" t="s">
        <v>81</v>
      </c>
      <c r="AW295" s="13" t="s">
        <v>30</v>
      </c>
      <c r="AX295" s="13" t="s">
        <v>73</v>
      </c>
      <c r="AY295" s="248" t="s">
        <v>123</v>
      </c>
    </row>
    <row r="296" s="14" customFormat="1">
      <c r="A296" s="14"/>
      <c r="B296" s="249"/>
      <c r="C296" s="250"/>
      <c r="D296" s="232" t="s">
        <v>136</v>
      </c>
      <c r="E296" s="251" t="s">
        <v>1</v>
      </c>
      <c r="F296" s="252" t="s">
        <v>312</v>
      </c>
      <c r="G296" s="250"/>
      <c r="H296" s="253">
        <v>0.92000000000000004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9" t="s">
        <v>136</v>
      </c>
      <c r="AU296" s="259" t="s">
        <v>83</v>
      </c>
      <c r="AV296" s="14" t="s">
        <v>83</v>
      </c>
      <c r="AW296" s="14" t="s">
        <v>30</v>
      </c>
      <c r="AX296" s="14" t="s">
        <v>73</v>
      </c>
      <c r="AY296" s="259" t="s">
        <v>123</v>
      </c>
    </row>
    <row r="297" s="13" customFormat="1">
      <c r="A297" s="13"/>
      <c r="B297" s="239"/>
      <c r="C297" s="240"/>
      <c r="D297" s="232" t="s">
        <v>136</v>
      </c>
      <c r="E297" s="241" t="s">
        <v>1</v>
      </c>
      <c r="F297" s="242" t="s">
        <v>313</v>
      </c>
      <c r="G297" s="240"/>
      <c r="H297" s="241" t="s">
        <v>1</v>
      </c>
      <c r="I297" s="243"/>
      <c r="J297" s="240"/>
      <c r="K297" s="240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136</v>
      </c>
      <c r="AU297" s="248" t="s">
        <v>83</v>
      </c>
      <c r="AV297" s="13" t="s">
        <v>81</v>
      </c>
      <c r="AW297" s="13" t="s">
        <v>30</v>
      </c>
      <c r="AX297" s="13" t="s">
        <v>73</v>
      </c>
      <c r="AY297" s="248" t="s">
        <v>123</v>
      </c>
    </row>
    <row r="298" s="14" customFormat="1">
      <c r="A298" s="14"/>
      <c r="B298" s="249"/>
      <c r="C298" s="250"/>
      <c r="D298" s="232" t="s">
        <v>136</v>
      </c>
      <c r="E298" s="251" t="s">
        <v>1</v>
      </c>
      <c r="F298" s="252" t="s">
        <v>310</v>
      </c>
      <c r="G298" s="250"/>
      <c r="H298" s="253">
        <v>0.90000000000000002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136</v>
      </c>
      <c r="AU298" s="259" t="s">
        <v>83</v>
      </c>
      <c r="AV298" s="14" t="s">
        <v>83</v>
      </c>
      <c r="AW298" s="14" t="s">
        <v>30</v>
      </c>
      <c r="AX298" s="14" t="s">
        <v>73</v>
      </c>
      <c r="AY298" s="259" t="s">
        <v>123</v>
      </c>
    </row>
    <row r="299" s="13" customFormat="1">
      <c r="A299" s="13"/>
      <c r="B299" s="239"/>
      <c r="C299" s="240"/>
      <c r="D299" s="232" t="s">
        <v>136</v>
      </c>
      <c r="E299" s="241" t="s">
        <v>1</v>
      </c>
      <c r="F299" s="242" t="s">
        <v>314</v>
      </c>
      <c r="G299" s="240"/>
      <c r="H299" s="241" t="s">
        <v>1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136</v>
      </c>
      <c r="AU299" s="248" t="s">
        <v>83</v>
      </c>
      <c r="AV299" s="13" t="s">
        <v>81</v>
      </c>
      <c r="AW299" s="13" t="s">
        <v>30</v>
      </c>
      <c r="AX299" s="13" t="s">
        <v>73</v>
      </c>
      <c r="AY299" s="248" t="s">
        <v>123</v>
      </c>
    </row>
    <row r="300" s="14" customFormat="1">
      <c r="A300" s="14"/>
      <c r="B300" s="249"/>
      <c r="C300" s="250"/>
      <c r="D300" s="232" t="s">
        <v>136</v>
      </c>
      <c r="E300" s="251" t="s">
        <v>1</v>
      </c>
      <c r="F300" s="252" t="s">
        <v>310</v>
      </c>
      <c r="G300" s="250"/>
      <c r="H300" s="253">
        <v>0.90000000000000002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136</v>
      </c>
      <c r="AU300" s="259" t="s">
        <v>83</v>
      </c>
      <c r="AV300" s="14" t="s">
        <v>83</v>
      </c>
      <c r="AW300" s="14" t="s">
        <v>30</v>
      </c>
      <c r="AX300" s="14" t="s">
        <v>73</v>
      </c>
      <c r="AY300" s="259" t="s">
        <v>123</v>
      </c>
    </row>
    <row r="301" s="13" customFormat="1">
      <c r="A301" s="13"/>
      <c r="B301" s="239"/>
      <c r="C301" s="240"/>
      <c r="D301" s="232" t="s">
        <v>136</v>
      </c>
      <c r="E301" s="241" t="s">
        <v>1</v>
      </c>
      <c r="F301" s="242" t="s">
        <v>315</v>
      </c>
      <c r="G301" s="240"/>
      <c r="H301" s="241" t="s">
        <v>1</v>
      </c>
      <c r="I301" s="243"/>
      <c r="J301" s="240"/>
      <c r="K301" s="240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136</v>
      </c>
      <c r="AU301" s="248" t="s">
        <v>83</v>
      </c>
      <c r="AV301" s="13" t="s">
        <v>81</v>
      </c>
      <c r="AW301" s="13" t="s">
        <v>30</v>
      </c>
      <c r="AX301" s="13" t="s">
        <v>73</v>
      </c>
      <c r="AY301" s="248" t="s">
        <v>123</v>
      </c>
    </row>
    <row r="302" s="14" customFormat="1">
      <c r="A302" s="14"/>
      <c r="B302" s="249"/>
      <c r="C302" s="250"/>
      <c r="D302" s="232" t="s">
        <v>136</v>
      </c>
      <c r="E302" s="251" t="s">
        <v>1</v>
      </c>
      <c r="F302" s="252" t="s">
        <v>316</v>
      </c>
      <c r="G302" s="250"/>
      <c r="H302" s="253">
        <v>0.93000000000000005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136</v>
      </c>
      <c r="AU302" s="259" t="s">
        <v>83</v>
      </c>
      <c r="AV302" s="14" t="s">
        <v>83</v>
      </c>
      <c r="AW302" s="14" t="s">
        <v>30</v>
      </c>
      <c r="AX302" s="14" t="s">
        <v>73</v>
      </c>
      <c r="AY302" s="259" t="s">
        <v>123</v>
      </c>
    </row>
    <row r="303" s="13" customFormat="1">
      <c r="A303" s="13"/>
      <c r="B303" s="239"/>
      <c r="C303" s="240"/>
      <c r="D303" s="232" t="s">
        <v>136</v>
      </c>
      <c r="E303" s="241" t="s">
        <v>1</v>
      </c>
      <c r="F303" s="242" t="s">
        <v>317</v>
      </c>
      <c r="G303" s="240"/>
      <c r="H303" s="241" t="s">
        <v>1</v>
      </c>
      <c r="I303" s="243"/>
      <c r="J303" s="240"/>
      <c r="K303" s="240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136</v>
      </c>
      <c r="AU303" s="248" t="s">
        <v>83</v>
      </c>
      <c r="AV303" s="13" t="s">
        <v>81</v>
      </c>
      <c r="AW303" s="13" t="s">
        <v>30</v>
      </c>
      <c r="AX303" s="13" t="s">
        <v>73</v>
      </c>
      <c r="AY303" s="248" t="s">
        <v>123</v>
      </c>
    </row>
    <row r="304" s="14" customFormat="1">
      <c r="A304" s="14"/>
      <c r="B304" s="249"/>
      <c r="C304" s="250"/>
      <c r="D304" s="232" t="s">
        <v>136</v>
      </c>
      <c r="E304" s="251" t="s">
        <v>1</v>
      </c>
      <c r="F304" s="252" t="s">
        <v>310</v>
      </c>
      <c r="G304" s="250"/>
      <c r="H304" s="253">
        <v>0.90000000000000002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9" t="s">
        <v>136</v>
      </c>
      <c r="AU304" s="259" t="s">
        <v>83</v>
      </c>
      <c r="AV304" s="14" t="s">
        <v>83</v>
      </c>
      <c r="AW304" s="14" t="s">
        <v>30</v>
      </c>
      <c r="AX304" s="14" t="s">
        <v>73</v>
      </c>
      <c r="AY304" s="259" t="s">
        <v>123</v>
      </c>
    </row>
    <row r="305" s="13" customFormat="1">
      <c r="A305" s="13"/>
      <c r="B305" s="239"/>
      <c r="C305" s="240"/>
      <c r="D305" s="232" t="s">
        <v>136</v>
      </c>
      <c r="E305" s="241" t="s">
        <v>1</v>
      </c>
      <c r="F305" s="242" t="s">
        <v>318</v>
      </c>
      <c r="G305" s="240"/>
      <c r="H305" s="241" t="s">
        <v>1</v>
      </c>
      <c r="I305" s="243"/>
      <c r="J305" s="240"/>
      <c r="K305" s="240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136</v>
      </c>
      <c r="AU305" s="248" t="s">
        <v>83</v>
      </c>
      <c r="AV305" s="13" t="s">
        <v>81</v>
      </c>
      <c r="AW305" s="13" t="s">
        <v>30</v>
      </c>
      <c r="AX305" s="13" t="s">
        <v>73</v>
      </c>
      <c r="AY305" s="248" t="s">
        <v>123</v>
      </c>
    </row>
    <row r="306" s="13" customFormat="1">
      <c r="A306" s="13"/>
      <c r="B306" s="239"/>
      <c r="C306" s="240"/>
      <c r="D306" s="232" t="s">
        <v>136</v>
      </c>
      <c r="E306" s="241" t="s">
        <v>1</v>
      </c>
      <c r="F306" s="242" t="s">
        <v>319</v>
      </c>
      <c r="G306" s="240"/>
      <c r="H306" s="241" t="s">
        <v>1</v>
      </c>
      <c r="I306" s="243"/>
      <c r="J306" s="240"/>
      <c r="K306" s="240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136</v>
      </c>
      <c r="AU306" s="248" t="s">
        <v>83</v>
      </c>
      <c r="AV306" s="13" t="s">
        <v>81</v>
      </c>
      <c r="AW306" s="13" t="s">
        <v>30</v>
      </c>
      <c r="AX306" s="13" t="s">
        <v>73</v>
      </c>
      <c r="AY306" s="248" t="s">
        <v>123</v>
      </c>
    </row>
    <row r="307" s="14" customFormat="1">
      <c r="A307" s="14"/>
      <c r="B307" s="249"/>
      <c r="C307" s="250"/>
      <c r="D307" s="232" t="s">
        <v>136</v>
      </c>
      <c r="E307" s="251" t="s">
        <v>1</v>
      </c>
      <c r="F307" s="252" t="s">
        <v>320</v>
      </c>
      <c r="G307" s="250"/>
      <c r="H307" s="253">
        <v>0.501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136</v>
      </c>
      <c r="AU307" s="259" t="s">
        <v>83</v>
      </c>
      <c r="AV307" s="14" t="s">
        <v>83</v>
      </c>
      <c r="AW307" s="14" t="s">
        <v>30</v>
      </c>
      <c r="AX307" s="14" t="s">
        <v>73</v>
      </c>
      <c r="AY307" s="259" t="s">
        <v>123</v>
      </c>
    </row>
    <row r="308" s="13" customFormat="1">
      <c r="A308" s="13"/>
      <c r="B308" s="239"/>
      <c r="C308" s="240"/>
      <c r="D308" s="232" t="s">
        <v>136</v>
      </c>
      <c r="E308" s="241" t="s">
        <v>1</v>
      </c>
      <c r="F308" s="242" t="s">
        <v>321</v>
      </c>
      <c r="G308" s="240"/>
      <c r="H308" s="241" t="s">
        <v>1</v>
      </c>
      <c r="I308" s="243"/>
      <c r="J308" s="240"/>
      <c r="K308" s="240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136</v>
      </c>
      <c r="AU308" s="248" t="s">
        <v>83</v>
      </c>
      <c r="AV308" s="13" t="s">
        <v>81</v>
      </c>
      <c r="AW308" s="13" t="s">
        <v>30</v>
      </c>
      <c r="AX308" s="13" t="s">
        <v>73</v>
      </c>
      <c r="AY308" s="248" t="s">
        <v>123</v>
      </c>
    </row>
    <row r="309" s="14" customFormat="1">
      <c r="A309" s="14"/>
      <c r="B309" s="249"/>
      <c r="C309" s="250"/>
      <c r="D309" s="232" t="s">
        <v>136</v>
      </c>
      <c r="E309" s="251" t="s">
        <v>1</v>
      </c>
      <c r="F309" s="252" t="s">
        <v>322</v>
      </c>
      <c r="G309" s="250"/>
      <c r="H309" s="253">
        <v>0.51300000000000001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136</v>
      </c>
      <c r="AU309" s="259" t="s">
        <v>83</v>
      </c>
      <c r="AV309" s="14" t="s">
        <v>83</v>
      </c>
      <c r="AW309" s="14" t="s">
        <v>30</v>
      </c>
      <c r="AX309" s="14" t="s">
        <v>73</v>
      </c>
      <c r="AY309" s="259" t="s">
        <v>123</v>
      </c>
    </row>
    <row r="310" s="13" customFormat="1">
      <c r="A310" s="13"/>
      <c r="B310" s="239"/>
      <c r="C310" s="240"/>
      <c r="D310" s="232" t="s">
        <v>136</v>
      </c>
      <c r="E310" s="241" t="s">
        <v>1</v>
      </c>
      <c r="F310" s="242" t="s">
        <v>323</v>
      </c>
      <c r="G310" s="240"/>
      <c r="H310" s="241" t="s">
        <v>1</v>
      </c>
      <c r="I310" s="243"/>
      <c r="J310" s="240"/>
      <c r="K310" s="240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136</v>
      </c>
      <c r="AU310" s="248" t="s">
        <v>83</v>
      </c>
      <c r="AV310" s="13" t="s">
        <v>81</v>
      </c>
      <c r="AW310" s="13" t="s">
        <v>30</v>
      </c>
      <c r="AX310" s="13" t="s">
        <v>73</v>
      </c>
      <c r="AY310" s="248" t="s">
        <v>123</v>
      </c>
    </row>
    <row r="311" s="14" customFormat="1">
      <c r="A311" s="14"/>
      <c r="B311" s="249"/>
      <c r="C311" s="250"/>
      <c r="D311" s="232" t="s">
        <v>136</v>
      </c>
      <c r="E311" s="251" t="s">
        <v>1</v>
      </c>
      <c r="F311" s="252" t="s">
        <v>324</v>
      </c>
      <c r="G311" s="250"/>
      <c r="H311" s="253">
        <v>0.78700000000000003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136</v>
      </c>
      <c r="AU311" s="259" t="s">
        <v>83</v>
      </c>
      <c r="AV311" s="14" t="s">
        <v>83</v>
      </c>
      <c r="AW311" s="14" t="s">
        <v>30</v>
      </c>
      <c r="AX311" s="14" t="s">
        <v>73</v>
      </c>
      <c r="AY311" s="259" t="s">
        <v>123</v>
      </c>
    </row>
    <row r="312" s="15" customFormat="1">
      <c r="A312" s="15"/>
      <c r="B312" s="260"/>
      <c r="C312" s="261"/>
      <c r="D312" s="232" t="s">
        <v>136</v>
      </c>
      <c r="E312" s="262" t="s">
        <v>1</v>
      </c>
      <c r="F312" s="263" t="s">
        <v>139</v>
      </c>
      <c r="G312" s="261"/>
      <c r="H312" s="264">
        <v>7.2510000000000003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0" t="s">
        <v>136</v>
      </c>
      <c r="AU312" s="270" t="s">
        <v>83</v>
      </c>
      <c r="AV312" s="15" t="s">
        <v>130</v>
      </c>
      <c r="AW312" s="15" t="s">
        <v>30</v>
      </c>
      <c r="AX312" s="15" t="s">
        <v>81</v>
      </c>
      <c r="AY312" s="270" t="s">
        <v>123</v>
      </c>
    </row>
    <row r="313" s="2" customFormat="1" ht="24.15" customHeight="1">
      <c r="A313" s="39"/>
      <c r="B313" s="40"/>
      <c r="C313" s="219" t="s">
        <v>325</v>
      </c>
      <c r="D313" s="219" t="s">
        <v>125</v>
      </c>
      <c r="E313" s="220" t="s">
        <v>326</v>
      </c>
      <c r="F313" s="221" t="s">
        <v>327</v>
      </c>
      <c r="G313" s="222" t="s">
        <v>179</v>
      </c>
      <c r="H313" s="223">
        <v>7.2510000000000003</v>
      </c>
      <c r="I313" s="224"/>
      <c r="J313" s="225">
        <f>ROUND(I313*H313,2)</f>
        <v>0</v>
      </c>
      <c r="K313" s="221" t="s">
        <v>129</v>
      </c>
      <c r="L313" s="45"/>
      <c r="M313" s="226" t="s">
        <v>1</v>
      </c>
      <c r="N313" s="227" t="s">
        <v>38</v>
      </c>
      <c r="O313" s="92"/>
      <c r="P313" s="228">
        <f>O313*H313</f>
        <v>0</v>
      </c>
      <c r="Q313" s="228">
        <v>0.048579999999999998</v>
      </c>
      <c r="R313" s="228">
        <f>Q313*H313</f>
        <v>0.35225358000000001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130</v>
      </c>
      <c r="AT313" s="230" t="s">
        <v>125</v>
      </c>
      <c r="AU313" s="230" t="s">
        <v>83</v>
      </c>
      <c r="AY313" s="18" t="s">
        <v>123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81</v>
      </c>
      <c r="BK313" s="231">
        <f>ROUND(I313*H313,2)</f>
        <v>0</v>
      </c>
      <c r="BL313" s="18" t="s">
        <v>130</v>
      </c>
      <c r="BM313" s="230" t="s">
        <v>328</v>
      </c>
    </row>
    <row r="314" s="2" customFormat="1">
      <c r="A314" s="39"/>
      <c r="B314" s="40"/>
      <c r="C314" s="41"/>
      <c r="D314" s="232" t="s">
        <v>132</v>
      </c>
      <c r="E314" s="41"/>
      <c r="F314" s="233" t="s">
        <v>329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132</v>
      </c>
      <c r="AU314" s="18" t="s">
        <v>83</v>
      </c>
    </row>
    <row r="315" s="2" customFormat="1">
      <c r="A315" s="39"/>
      <c r="B315" s="40"/>
      <c r="C315" s="41"/>
      <c r="D315" s="237" t="s">
        <v>134</v>
      </c>
      <c r="E315" s="41"/>
      <c r="F315" s="238" t="s">
        <v>330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134</v>
      </c>
      <c r="AU315" s="18" t="s">
        <v>83</v>
      </c>
    </row>
    <row r="316" s="2" customFormat="1" ht="16.5" customHeight="1">
      <c r="A316" s="39"/>
      <c r="B316" s="40"/>
      <c r="C316" s="219" t="s">
        <v>7</v>
      </c>
      <c r="D316" s="219" t="s">
        <v>125</v>
      </c>
      <c r="E316" s="220" t="s">
        <v>331</v>
      </c>
      <c r="F316" s="221" t="s">
        <v>332</v>
      </c>
      <c r="G316" s="222" t="s">
        <v>128</v>
      </c>
      <c r="H316" s="223">
        <v>36.905000000000001</v>
      </c>
      <c r="I316" s="224"/>
      <c r="J316" s="225">
        <f>ROUND(I316*H316,2)</f>
        <v>0</v>
      </c>
      <c r="K316" s="221" t="s">
        <v>129</v>
      </c>
      <c r="L316" s="45"/>
      <c r="M316" s="226" t="s">
        <v>1</v>
      </c>
      <c r="N316" s="227" t="s">
        <v>38</v>
      </c>
      <c r="O316" s="92"/>
      <c r="P316" s="228">
        <f>O316*H316</f>
        <v>0</v>
      </c>
      <c r="Q316" s="228">
        <v>0.041258200000000002</v>
      </c>
      <c r="R316" s="228">
        <f>Q316*H316</f>
        <v>1.522633871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130</v>
      </c>
      <c r="AT316" s="230" t="s">
        <v>125</v>
      </c>
      <c r="AU316" s="230" t="s">
        <v>83</v>
      </c>
      <c r="AY316" s="18" t="s">
        <v>123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81</v>
      </c>
      <c r="BK316" s="231">
        <f>ROUND(I316*H316,2)</f>
        <v>0</v>
      </c>
      <c r="BL316" s="18" t="s">
        <v>130</v>
      </c>
      <c r="BM316" s="230" t="s">
        <v>333</v>
      </c>
    </row>
    <row r="317" s="2" customFormat="1">
      <c r="A317" s="39"/>
      <c r="B317" s="40"/>
      <c r="C317" s="41"/>
      <c r="D317" s="232" t="s">
        <v>132</v>
      </c>
      <c r="E317" s="41"/>
      <c r="F317" s="233" t="s">
        <v>334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132</v>
      </c>
      <c r="AU317" s="18" t="s">
        <v>83</v>
      </c>
    </row>
    <row r="318" s="2" customFormat="1">
      <c r="A318" s="39"/>
      <c r="B318" s="40"/>
      <c r="C318" s="41"/>
      <c r="D318" s="237" t="s">
        <v>134</v>
      </c>
      <c r="E318" s="41"/>
      <c r="F318" s="238" t="s">
        <v>335</v>
      </c>
      <c r="G318" s="41"/>
      <c r="H318" s="41"/>
      <c r="I318" s="234"/>
      <c r="J318" s="41"/>
      <c r="K318" s="41"/>
      <c r="L318" s="45"/>
      <c r="M318" s="235"/>
      <c r="N318" s="23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134</v>
      </c>
      <c r="AU318" s="18" t="s">
        <v>83</v>
      </c>
    </row>
    <row r="319" s="13" customFormat="1">
      <c r="A319" s="13"/>
      <c r="B319" s="239"/>
      <c r="C319" s="240"/>
      <c r="D319" s="232" t="s">
        <v>136</v>
      </c>
      <c r="E319" s="241" t="s">
        <v>1</v>
      </c>
      <c r="F319" s="242" t="s">
        <v>336</v>
      </c>
      <c r="G319" s="240"/>
      <c r="H319" s="241" t="s">
        <v>1</v>
      </c>
      <c r="I319" s="243"/>
      <c r="J319" s="240"/>
      <c r="K319" s="240"/>
      <c r="L319" s="244"/>
      <c r="M319" s="245"/>
      <c r="N319" s="246"/>
      <c r="O319" s="246"/>
      <c r="P319" s="246"/>
      <c r="Q319" s="246"/>
      <c r="R319" s="246"/>
      <c r="S319" s="246"/>
      <c r="T319" s="24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8" t="s">
        <v>136</v>
      </c>
      <c r="AU319" s="248" t="s">
        <v>83</v>
      </c>
      <c r="AV319" s="13" t="s">
        <v>81</v>
      </c>
      <c r="AW319" s="13" t="s">
        <v>30</v>
      </c>
      <c r="AX319" s="13" t="s">
        <v>73</v>
      </c>
      <c r="AY319" s="248" t="s">
        <v>123</v>
      </c>
    </row>
    <row r="320" s="13" customFormat="1">
      <c r="A320" s="13"/>
      <c r="B320" s="239"/>
      <c r="C320" s="240"/>
      <c r="D320" s="232" t="s">
        <v>136</v>
      </c>
      <c r="E320" s="241" t="s">
        <v>1</v>
      </c>
      <c r="F320" s="242" t="s">
        <v>337</v>
      </c>
      <c r="G320" s="240"/>
      <c r="H320" s="241" t="s">
        <v>1</v>
      </c>
      <c r="I320" s="243"/>
      <c r="J320" s="240"/>
      <c r="K320" s="240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136</v>
      </c>
      <c r="AU320" s="248" t="s">
        <v>83</v>
      </c>
      <c r="AV320" s="13" t="s">
        <v>81</v>
      </c>
      <c r="AW320" s="13" t="s">
        <v>30</v>
      </c>
      <c r="AX320" s="13" t="s">
        <v>73</v>
      </c>
      <c r="AY320" s="248" t="s">
        <v>123</v>
      </c>
    </row>
    <row r="321" s="14" customFormat="1">
      <c r="A321" s="14"/>
      <c r="B321" s="249"/>
      <c r="C321" s="250"/>
      <c r="D321" s="232" t="s">
        <v>136</v>
      </c>
      <c r="E321" s="251" t="s">
        <v>1</v>
      </c>
      <c r="F321" s="252" t="s">
        <v>338</v>
      </c>
      <c r="G321" s="250"/>
      <c r="H321" s="253">
        <v>13.579000000000001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9" t="s">
        <v>136</v>
      </c>
      <c r="AU321" s="259" t="s">
        <v>83</v>
      </c>
      <c r="AV321" s="14" t="s">
        <v>83</v>
      </c>
      <c r="AW321" s="14" t="s">
        <v>30</v>
      </c>
      <c r="AX321" s="14" t="s">
        <v>73</v>
      </c>
      <c r="AY321" s="259" t="s">
        <v>123</v>
      </c>
    </row>
    <row r="322" s="14" customFormat="1">
      <c r="A322" s="14"/>
      <c r="B322" s="249"/>
      <c r="C322" s="250"/>
      <c r="D322" s="232" t="s">
        <v>136</v>
      </c>
      <c r="E322" s="251" t="s">
        <v>1</v>
      </c>
      <c r="F322" s="252" t="s">
        <v>339</v>
      </c>
      <c r="G322" s="250"/>
      <c r="H322" s="253">
        <v>0.35999999999999999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136</v>
      </c>
      <c r="AU322" s="259" t="s">
        <v>83</v>
      </c>
      <c r="AV322" s="14" t="s">
        <v>83</v>
      </c>
      <c r="AW322" s="14" t="s">
        <v>30</v>
      </c>
      <c r="AX322" s="14" t="s">
        <v>73</v>
      </c>
      <c r="AY322" s="259" t="s">
        <v>123</v>
      </c>
    </row>
    <row r="323" s="13" customFormat="1">
      <c r="A323" s="13"/>
      <c r="B323" s="239"/>
      <c r="C323" s="240"/>
      <c r="D323" s="232" t="s">
        <v>136</v>
      </c>
      <c r="E323" s="241" t="s">
        <v>1</v>
      </c>
      <c r="F323" s="242" t="s">
        <v>340</v>
      </c>
      <c r="G323" s="240"/>
      <c r="H323" s="241" t="s">
        <v>1</v>
      </c>
      <c r="I323" s="243"/>
      <c r="J323" s="240"/>
      <c r="K323" s="240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136</v>
      </c>
      <c r="AU323" s="248" t="s">
        <v>83</v>
      </c>
      <c r="AV323" s="13" t="s">
        <v>81</v>
      </c>
      <c r="AW323" s="13" t="s">
        <v>30</v>
      </c>
      <c r="AX323" s="13" t="s">
        <v>73</v>
      </c>
      <c r="AY323" s="248" t="s">
        <v>123</v>
      </c>
    </row>
    <row r="324" s="14" customFormat="1">
      <c r="A324" s="14"/>
      <c r="B324" s="249"/>
      <c r="C324" s="250"/>
      <c r="D324" s="232" t="s">
        <v>136</v>
      </c>
      <c r="E324" s="251" t="s">
        <v>1</v>
      </c>
      <c r="F324" s="252" t="s">
        <v>341</v>
      </c>
      <c r="G324" s="250"/>
      <c r="H324" s="253">
        <v>15.109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136</v>
      </c>
      <c r="AU324" s="259" t="s">
        <v>83</v>
      </c>
      <c r="AV324" s="14" t="s">
        <v>83</v>
      </c>
      <c r="AW324" s="14" t="s">
        <v>30</v>
      </c>
      <c r="AX324" s="14" t="s">
        <v>73</v>
      </c>
      <c r="AY324" s="259" t="s">
        <v>123</v>
      </c>
    </row>
    <row r="325" s="14" customFormat="1">
      <c r="A325" s="14"/>
      <c r="B325" s="249"/>
      <c r="C325" s="250"/>
      <c r="D325" s="232" t="s">
        <v>136</v>
      </c>
      <c r="E325" s="251" t="s">
        <v>1</v>
      </c>
      <c r="F325" s="252" t="s">
        <v>339</v>
      </c>
      <c r="G325" s="250"/>
      <c r="H325" s="253">
        <v>0.35999999999999999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136</v>
      </c>
      <c r="AU325" s="259" t="s">
        <v>83</v>
      </c>
      <c r="AV325" s="14" t="s">
        <v>83</v>
      </c>
      <c r="AW325" s="14" t="s">
        <v>30</v>
      </c>
      <c r="AX325" s="14" t="s">
        <v>73</v>
      </c>
      <c r="AY325" s="259" t="s">
        <v>123</v>
      </c>
    </row>
    <row r="326" s="13" customFormat="1">
      <c r="A326" s="13"/>
      <c r="B326" s="239"/>
      <c r="C326" s="240"/>
      <c r="D326" s="232" t="s">
        <v>136</v>
      </c>
      <c r="E326" s="241" t="s">
        <v>1</v>
      </c>
      <c r="F326" s="242" t="s">
        <v>342</v>
      </c>
      <c r="G326" s="240"/>
      <c r="H326" s="241" t="s">
        <v>1</v>
      </c>
      <c r="I326" s="243"/>
      <c r="J326" s="240"/>
      <c r="K326" s="240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136</v>
      </c>
      <c r="AU326" s="248" t="s">
        <v>83</v>
      </c>
      <c r="AV326" s="13" t="s">
        <v>81</v>
      </c>
      <c r="AW326" s="13" t="s">
        <v>30</v>
      </c>
      <c r="AX326" s="13" t="s">
        <v>73</v>
      </c>
      <c r="AY326" s="248" t="s">
        <v>123</v>
      </c>
    </row>
    <row r="327" s="13" customFormat="1">
      <c r="A327" s="13"/>
      <c r="B327" s="239"/>
      <c r="C327" s="240"/>
      <c r="D327" s="232" t="s">
        <v>136</v>
      </c>
      <c r="E327" s="241" t="s">
        <v>1</v>
      </c>
      <c r="F327" s="242" t="s">
        <v>343</v>
      </c>
      <c r="G327" s="240"/>
      <c r="H327" s="241" t="s">
        <v>1</v>
      </c>
      <c r="I327" s="243"/>
      <c r="J327" s="240"/>
      <c r="K327" s="240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136</v>
      </c>
      <c r="AU327" s="248" t="s">
        <v>83</v>
      </c>
      <c r="AV327" s="13" t="s">
        <v>81</v>
      </c>
      <c r="AW327" s="13" t="s">
        <v>30</v>
      </c>
      <c r="AX327" s="13" t="s">
        <v>73</v>
      </c>
      <c r="AY327" s="248" t="s">
        <v>123</v>
      </c>
    </row>
    <row r="328" s="14" customFormat="1">
      <c r="A328" s="14"/>
      <c r="B328" s="249"/>
      <c r="C328" s="250"/>
      <c r="D328" s="232" t="s">
        <v>136</v>
      </c>
      <c r="E328" s="251" t="s">
        <v>1</v>
      </c>
      <c r="F328" s="252" t="s">
        <v>344</v>
      </c>
      <c r="G328" s="250"/>
      <c r="H328" s="253">
        <v>2.0649999999999999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9" t="s">
        <v>136</v>
      </c>
      <c r="AU328" s="259" t="s">
        <v>83</v>
      </c>
      <c r="AV328" s="14" t="s">
        <v>83</v>
      </c>
      <c r="AW328" s="14" t="s">
        <v>30</v>
      </c>
      <c r="AX328" s="14" t="s">
        <v>73</v>
      </c>
      <c r="AY328" s="259" t="s">
        <v>123</v>
      </c>
    </row>
    <row r="329" s="13" customFormat="1">
      <c r="A329" s="13"/>
      <c r="B329" s="239"/>
      <c r="C329" s="240"/>
      <c r="D329" s="232" t="s">
        <v>136</v>
      </c>
      <c r="E329" s="241" t="s">
        <v>1</v>
      </c>
      <c r="F329" s="242" t="s">
        <v>345</v>
      </c>
      <c r="G329" s="240"/>
      <c r="H329" s="241" t="s">
        <v>1</v>
      </c>
      <c r="I329" s="243"/>
      <c r="J329" s="240"/>
      <c r="K329" s="240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136</v>
      </c>
      <c r="AU329" s="248" t="s">
        <v>83</v>
      </c>
      <c r="AV329" s="13" t="s">
        <v>81</v>
      </c>
      <c r="AW329" s="13" t="s">
        <v>30</v>
      </c>
      <c r="AX329" s="13" t="s">
        <v>73</v>
      </c>
      <c r="AY329" s="248" t="s">
        <v>123</v>
      </c>
    </row>
    <row r="330" s="14" customFormat="1">
      <c r="A330" s="14"/>
      <c r="B330" s="249"/>
      <c r="C330" s="250"/>
      <c r="D330" s="232" t="s">
        <v>136</v>
      </c>
      <c r="E330" s="251" t="s">
        <v>1</v>
      </c>
      <c r="F330" s="252" t="s">
        <v>346</v>
      </c>
      <c r="G330" s="250"/>
      <c r="H330" s="253">
        <v>2.1299999999999999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136</v>
      </c>
      <c r="AU330" s="259" t="s">
        <v>83</v>
      </c>
      <c r="AV330" s="14" t="s">
        <v>83</v>
      </c>
      <c r="AW330" s="14" t="s">
        <v>30</v>
      </c>
      <c r="AX330" s="14" t="s">
        <v>73</v>
      </c>
      <c r="AY330" s="259" t="s">
        <v>123</v>
      </c>
    </row>
    <row r="331" s="13" customFormat="1">
      <c r="A331" s="13"/>
      <c r="B331" s="239"/>
      <c r="C331" s="240"/>
      <c r="D331" s="232" t="s">
        <v>136</v>
      </c>
      <c r="E331" s="241" t="s">
        <v>1</v>
      </c>
      <c r="F331" s="242" t="s">
        <v>347</v>
      </c>
      <c r="G331" s="240"/>
      <c r="H331" s="241" t="s">
        <v>1</v>
      </c>
      <c r="I331" s="243"/>
      <c r="J331" s="240"/>
      <c r="K331" s="240"/>
      <c r="L331" s="244"/>
      <c r="M331" s="245"/>
      <c r="N331" s="246"/>
      <c r="O331" s="246"/>
      <c r="P331" s="246"/>
      <c r="Q331" s="246"/>
      <c r="R331" s="246"/>
      <c r="S331" s="246"/>
      <c r="T331" s="24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8" t="s">
        <v>136</v>
      </c>
      <c r="AU331" s="248" t="s">
        <v>83</v>
      </c>
      <c r="AV331" s="13" t="s">
        <v>81</v>
      </c>
      <c r="AW331" s="13" t="s">
        <v>30</v>
      </c>
      <c r="AX331" s="13" t="s">
        <v>73</v>
      </c>
      <c r="AY331" s="248" t="s">
        <v>123</v>
      </c>
    </row>
    <row r="332" s="14" customFormat="1">
      <c r="A332" s="14"/>
      <c r="B332" s="249"/>
      <c r="C332" s="250"/>
      <c r="D332" s="232" t="s">
        <v>136</v>
      </c>
      <c r="E332" s="251" t="s">
        <v>1</v>
      </c>
      <c r="F332" s="252" t="s">
        <v>348</v>
      </c>
      <c r="G332" s="250"/>
      <c r="H332" s="253">
        <v>3.302</v>
      </c>
      <c r="I332" s="254"/>
      <c r="J332" s="250"/>
      <c r="K332" s="250"/>
      <c r="L332" s="255"/>
      <c r="M332" s="256"/>
      <c r="N332" s="257"/>
      <c r="O332" s="257"/>
      <c r="P332" s="257"/>
      <c r="Q332" s="257"/>
      <c r="R332" s="257"/>
      <c r="S332" s="257"/>
      <c r="T332" s="25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9" t="s">
        <v>136</v>
      </c>
      <c r="AU332" s="259" t="s">
        <v>83</v>
      </c>
      <c r="AV332" s="14" t="s">
        <v>83</v>
      </c>
      <c r="AW332" s="14" t="s">
        <v>30</v>
      </c>
      <c r="AX332" s="14" t="s">
        <v>73</v>
      </c>
      <c r="AY332" s="259" t="s">
        <v>123</v>
      </c>
    </row>
    <row r="333" s="15" customFormat="1">
      <c r="A333" s="15"/>
      <c r="B333" s="260"/>
      <c r="C333" s="261"/>
      <c r="D333" s="232" t="s">
        <v>136</v>
      </c>
      <c r="E333" s="262" t="s">
        <v>1</v>
      </c>
      <c r="F333" s="263" t="s">
        <v>139</v>
      </c>
      <c r="G333" s="261"/>
      <c r="H333" s="264">
        <v>36.905000000000001</v>
      </c>
      <c r="I333" s="265"/>
      <c r="J333" s="261"/>
      <c r="K333" s="261"/>
      <c r="L333" s="266"/>
      <c r="M333" s="267"/>
      <c r="N333" s="268"/>
      <c r="O333" s="268"/>
      <c r="P333" s="268"/>
      <c r="Q333" s="268"/>
      <c r="R333" s="268"/>
      <c r="S333" s="268"/>
      <c r="T333" s="26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0" t="s">
        <v>136</v>
      </c>
      <c r="AU333" s="270" t="s">
        <v>83</v>
      </c>
      <c r="AV333" s="15" t="s">
        <v>130</v>
      </c>
      <c r="AW333" s="15" t="s">
        <v>30</v>
      </c>
      <c r="AX333" s="15" t="s">
        <v>81</v>
      </c>
      <c r="AY333" s="270" t="s">
        <v>123</v>
      </c>
    </row>
    <row r="334" s="2" customFormat="1" ht="16.5" customHeight="1">
      <c r="A334" s="39"/>
      <c r="B334" s="40"/>
      <c r="C334" s="219" t="s">
        <v>349</v>
      </c>
      <c r="D334" s="219" t="s">
        <v>125</v>
      </c>
      <c r="E334" s="220" t="s">
        <v>350</v>
      </c>
      <c r="F334" s="221" t="s">
        <v>351</v>
      </c>
      <c r="G334" s="222" t="s">
        <v>128</v>
      </c>
      <c r="H334" s="223">
        <v>36.905000000000001</v>
      </c>
      <c r="I334" s="224"/>
      <c r="J334" s="225">
        <f>ROUND(I334*H334,2)</f>
        <v>0</v>
      </c>
      <c r="K334" s="221" t="s">
        <v>129</v>
      </c>
      <c r="L334" s="45"/>
      <c r="M334" s="226" t="s">
        <v>1</v>
      </c>
      <c r="N334" s="227" t="s">
        <v>38</v>
      </c>
      <c r="O334" s="92"/>
      <c r="P334" s="228">
        <f>O334*H334</f>
        <v>0</v>
      </c>
      <c r="Q334" s="228">
        <v>1.5E-05</v>
      </c>
      <c r="R334" s="228">
        <f>Q334*H334</f>
        <v>0.00055357500000000005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130</v>
      </c>
      <c r="AT334" s="230" t="s">
        <v>125</v>
      </c>
      <c r="AU334" s="230" t="s">
        <v>83</v>
      </c>
      <c r="AY334" s="18" t="s">
        <v>123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81</v>
      </c>
      <c r="BK334" s="231">
        <f>ROUND(I334*H334,2)</f>
        <v>0</v>
      </c>
      <c r="BL334" s="18" t="s">
        <v>130</v>
      </c>
      <c r="BM334" s="230" t="s">
        <v>352</v>
      </c>
    </row>
    <row r="335" s="2" customFormat="1">
      <c r="A335" s="39"/>
      <c r="B335" s="40"/>
      <c r="C335" s="41"/>
      <c r="D335" s="232" t="s">
        <v>132</v>
      </c>
      <c r="E335" s="41"/>
      <c r="F335" s="233" t="s">
        <v>353</v>
      </c>
      <c r="G335" s="41"/>
      <c r="H335" s="41"/>
      <c r="I335" s="234"/>
      <c r="J335" s="41"/>
      <c r="K335" s="41"/>
      <c r="L335" s="45"/>
      <c r="M335" s="235"/>
      <c r="N335" s="236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132</v>
      </c>
      <c r="AU335" s="18" t="s">
        <v>83</v>
      </c>
    </row>
    <row r="336" s="2" customFormat="1">
      <c r="A336" s="39"/>
      <c r="B336" s="40"/>
      <c r="C336" s="41"/>
      <c r="D336" s="237" t="s">
        <v>134</v>
      </c>
      <c r="E336" s="41"/>
      <c r="F336" s="238" t="s">
        <v>354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134</v>
      </c>
      <c r="AU336" s="18" t="s">
        <v>83</v>
      </c>
    </row>
    <row r="337" s="2" customFormat="1" ht="16.5" customHeight="1">
      <c r="A337" s="39"/>
      <c r="B337" s="40"/>
      <c r="C337" s="219" t="s">
        <v>355</v>
      </c>
      <c r="D337" s="219" t="s">
        <v>125</v>
      </c>
      <c r="E337" s="220" t="s">
        <v>356</v>
      </c>
      <c r="F337" s="221" t="s">
        <v>357</v>
      </c>
      <c r="G337" s="222" t="s">
        <v>202</v>
      </c>
      <c r="H337" s="223">
        <v>2.3010000000000002</v>
      </c>
      <c r="I337" s="224"/>
      <c r="J337" s="225">
        <f>ROUND(I337*H337,2)</f>
        <v>0</v>
      </c>
      <c r="K337" s="221" t="s">
        <v>129</v>
      </c>
      <c r="L337" s="45"/>
      <c r="M337" s="226" t="s">
        <v>1</v>
      </c>
      <c r="N337" s="227" t="s">
        <v>38</v>
      </c>
      <c r="O337" s="92"/>
      <c r="P337" s="228">
        <f>O337*H337</f>
        <v>0</v>
      </c>
      <c r="Q337" s="228">
        <v>1.0487652000000001</v>
      </c>
      <c r="R337" s="228">
        <f>Q337*H337</f>
        <v>2.4132087252000005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130</v>
      </c>
      <c r="AT337" s="230" t="s">
        <v>125</v>
      </c>
      <c r="AU337" s="230" t="s">
        <v>83</v>
      </c>
      <c r="AY337" s="18" t="s">
        <v>123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81</v>
      </c>
      <c r="BK337" s="231">
        <f>ROUND(I337*H337,2)</f>
        <v>0</v>
      </c>
      <c r="BL337" s="18" t="s">
        <v>130</v>
      </c>
      <c r="BM337" s="230" t="s">
        <v>358</v>
      </c>
    </row>
    <row r="338" s="2" customFormat="1">
      <c r="A338" s="39"/>
      <c r="B338" s="40"/>
      <c r="C338" s="41"/>
      <c r="D338" s="232" t="s">
        <v>132</v>
      </c>
      <c r="E338" s="41"/>
      <c r="F338" s="233" t="s">
        <v>359</v>
      </c>
      <c r="G338" s="41"/>
      <c r="H338" s="41"/>
      <c r="I338" s="234"/>
      <c r="J338" s="41"/>
      <c r="K338" s="41"/>
      <c r="L338" s="45"/>
      <c r="M338" s="235"/>
      <c r="N338" s="23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132</v>
      </c>
      <c r="AU338" s="18" t="s">
        <v>83</v>
      </c>
    </row>
    <row r="339" s="2" customFormat="1">
      <c r="A339" s="39"/>
      <c r="B339" s="40"/>
      <c r="C339" s="41"/>
      <c r="D339" s="237" t="s">
        <v>134</v>
      </c>
      <c r="E339" s="41"/>
      <c r="F339" s="238" t="s">
        <v>360</v>
      </c>
      <c r="G339" s="41"/>
      <c r="H339" s="41"/>
      <c r="I339" s="234"/>
      <c r="J339" s="41"/>
      <c r="K339" s="41"/>
      <c r="L339" s="45"/>
      <c r="M339" s="235"/>
      <c r="N339" s="236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134</v>
      </c>
      <c r="AU339" s="18" t="s">
        <v>83</v>
      </c>
    </row>
    <row r="340" s="13" customFormat="1">
      <c r="A340" s="13"/>
      <c r="B340" s="239"/>
      <c r="C340" s="240"/>
      <c r="D340" s="232" t="s">
        <v>136</v>
      </c>
      <c r="E340" s="241" t="s">
        <v>1</v>
      </c>
      <c r="F340" s="242" t="s">
        <v>361</v>
      </c>
      <c r="G340" s="240"/>
      <c r="H340" s="241" t="s">
        <v>1</v>
      </c>
      <c r="I340" s="243"/>
      <c r="J340" s="240"/>
      <c r="K340" s="240"/>
      <c r="L340" s="244"/>
      <c r="M340" s="245"/>
      <c r="N340" s="246"/>
      <c r="O340" s="246"/>
      <c r="P340" s="246"/>
      <c r="Q340" s="246"/>
      <c r="R340" s="246"/>
      <c r="S340" s="246"/>
      <c r="T340" s="24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8" t="s">
        <v>136</v>
      </c>
      <c r="AU340" s="248" t="s">
        <v>83</v>
      </c>
      <c r="AV340" s="13" t="s">
        <v>81</v>
      </c>
      <c r="AW340" s="13" t="s">
        <v>30</v>
      </c>
      <c r="AX340" s="13" t="s">
        <v>73</v>
      </c>
      <c r="AY340" s="248" t="s">
        <v>123</v>
      </c>
    </row>
    <row r="341" s="13" customFormat="1">
      <c r="A341" s="13"/>
      <c r="B341" s="239"/>
      <c r="C341" s="240"/>
      <c r="D341" s="232" t="s">
        <v>136</v>
      </c>
      <c r="E341" s="241" t="s">
        <v>1</v>
      </c>
      <c r="F341" s="242" t="s">
        <v>362</v>
      </c>
      <c r="G341" s="240"/>
      <c r="H341" s="241" t="s">
        <v>1</v>
      </c>
      <c r="I341" s="243"/>
      <c r="J341" s="240"/>
      <c r="K341" s="240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136</v>
      </c>
      <c r="AU341" s="248" t="s">
        <v>83</v>
      </c>
      <c r="AV341" s="13" t="s">
        <v>81</v>
      </c>
      <c r="AW341" s="13" t="s">
        <v>30</v>
      </c>
      <c r="AX341" s="13" t="s">
        <v>73</v>
      </c>
      <c r="AY341" s="248" t="s">
        <v>123</v>
      </c>
    </row>
    <row r="342" s="14" customFormat="1">
      <c r="A342" s="14"/>
      <c r="B342" s="249"/>
      <c r="C342" s="250"/>
      <c r="D342" s="232" t="s">
        <v>136</v>
      </c>
      <c r="E342" s="251" t="s">
        <v>1</v>
      </c>
      <c r="F342" s="252" t="s">
        <v>363</v>
      </c>
      <c r="G342" s="250"/>
      <c r="H342" s="253">
        <v>0.71499999999999997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136</v>
      </c>
      <c r="AU342" s="259" t="s">
        <v>83</v>
      </c>
      <c r="AV342" s="14" t="s">
        <v>83</v>
      </c>
      <c r="AW342" s="14" t="s">
        <v>30</v>
      </c>
      <c r="AX342" s="14" t="s">
        <v>73</v>
      </c>
      <c r="AY342" s="259" t="s">
        <v>123</v>
      </c>
    </row>
    <row r="343" s="13" customFormat="1">
      <c r="A343" s="13"/>
      <c r="B343" s="239"/>
      <c r="C343" s="240"/>
      <c r="D343" s="232" t="s">
        <v>136</v>
      </c>
      <c r="E343" s="241" t="s">
        <v>1</v>
      </c>
      <c r="F343" s="242" t="s">
        <v>323</v>
      </c>
      <c r="G343" s="240"/>
      <c r="H343" s="241" t="s">
        <v>1</v>
      </c>
      <c r="I343" s="243"/>
      <c r="J343" s="240"/>
      <c r="K343" s="240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136</v>
      </c>
      <c r="AU343" s="248" t="s">
        <v>83</v>
      </c>
      <c r="AV343" s="13" t="s">
        <v>81</v>
      </c>
      <c r="AW343" s="13" t="s">
        <v>30</v>
      </c>
      <c r="AX343" s="13" t="s">
        <v>73</v>
      </c>
      <c r="AY343" s="248" t="s">
        <v>123</v>
      </c>
    </row>
    <row r="344" s="14" customFormat="1">
      <c r="A344" s="14"/>
      <c r="B344" s="249"/>
      <c r="C344" s="250"/>
      <c r="D344" s="232" t="s">
        <v>136</v>
      </c>
      <c r="E344" s="251" t="s">
        <v>1</v>
      </c>
      <c r="F344" s="252" t="s">
        <v>364</v>
      </c>
      <c r="G344" s="250"/>
      <c r="H344" s="253">
        <v>0.34499999999999997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9" t="s">
        <v>136</v>
      </c>
      <c r="AU344" s="259" t="s">
        <v>83</v>
      </c>
      <c r="AV344" s="14" t="s">
        <v>83</v>
      </c>
      <c r="AW344" s="14" t="s">
        <v>30</v>
      </c>
      <c r="AX344" s="14" t="s">
        <v>73</v>
      </c>
      <c r="AY344" s="259" t="s">
        <v>123</v>
      </c>
    </row>
    <row r="345" s="13" customFormat="1">
      <c r="A345" s="13"/>
      <c r="B345" s="239"/>
      <c r="C345" s="240"/>
      <c r="D345" s="232" t="s">
        <v>136</v>
      </c>
      <c r="E345" s="241" t="s">
        <v>1</v>
      </c>
      <c r="F345" s="242" t="s">
        <v>321</v>
      </c>
      <c r="G345" s="240"/>
      <c r="H345" s="241" t="s">
        <v>1</v>
      </c>
      <c r="I345" s="243"/>
      <c r="J345" s="240"/>
      <c r="K345" s="240"/>
      <c r="L345" s="244"/>
      <c r="M345" s="245"/>
      <c r="N345" s="246"/>
      <c r="O345" s="246"/>
      <c r="P345" s="246"/>
      <c r="Q345" s="246"/>
      <c r="R345" s="246"/>
      <c r="S345" s="246"/>
      <c r="T345" s="24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8" t="s">
        <v>136</v>
      </c>
      <c r="AU345" s="248" t="s">
        <v>83</v>
      </c>
      <c r="AV345" s="13" t="s">
        <v>81</v>
      </c>
      <c r="AW345" s="13" t="s">
        <v>30</v>
      </c>
      <c r="AX345" s="13" t="s">
        <v>73</v>
      </c>
      <c r="AY345" s="248" t="s">
        <v>123</v>
      </c>
    </row>
    <row r="346" s="14" customFormat="1">
      <c r="A346" s="14"/>
      <c r="B346" s="249"/>
      <c r="C346" s="250"/>
      <c r="D346" s="232" t="s">
        <v>136</v>
      </c>
      <c r="E346" s="251" t="s">
        <v>1</v>
      </c>
      <c r="F346" s="252" t="s">
        <v>365</v>
      </c>
      <c r="G346" s="250"/>
      <c r="H346" s="253">
        <v>0.376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9" t="s">
        <v>136</v>
      </c>
      <c r="AU346" s="259" t="s">
        <v>83</v>
      </c>
      <c r="AV346" s="14" t="s">
        <v>83</v>
      </c>
      <c r="AW346" s="14" t="s">
        <v>30</v>
      </c>
      <c r="AX346" s="14" t="s">
        <v>73</v>
      </c>
      <c r="AY346" s="259" t="s">
        <v>123</v>
      </c>
    </row>
    <row r="347" s="13" customFormat="1">
      <c r="A347" s="13"/>
      <c r="B347" s="239"/>
      <c r="C347" s="240"/>
      <c r="D347" s="232" t="s">
        <v>136</v>
      </c>
      <c r="E347" s="241" t="s">
        <v>1</v>
      </c>
      <c r="F347" s="242" t="s">
        <v>319</v>
      </c>
      <c r="G347" s="240"/>
      <c r="H347" s="241" t="s">
        <v>1</v>
      </c>
      <c r="I347" s="243"/>
      <c r="J347" s="240"/>
      <c r="K347" s="240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136</v>
      </c>
      <c r="AU347" s="248" t="s">
        <v>83</v>
      </c>
      <c r="AV347" s="13" t="s">
        <v>81</v>
      </c>
      <c r="AW347" s="13" t="s">
        <v>30</v>
      </c>
      <c r="AX347" s="13" t="s">
        <v>73</v>
      </c>
      <c r="AY347" s="248" t="s">
        <v>123</v>
      </c>
    </row>
    <row r="348" s="14" customFormat="1">
      <c r="A348" s="14"/>
      <c r="B348" s="249"/>
      <c r="C348" s="250"/>
      <c r="D348" s="232" t="s">
        <v>136</v>
      </c>
      <c r="E348" s="251" t="s">
        <v>1</v>
      </c>
      <c r="F348" s="252" t="s">
        <v>366</v>
      </c>
      <c r="G348" s="250"/>
      <c r="H348" s="253">
        <v>0.86499999999999999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136</v>
      </c>
      <c r="AU348" s="259" t="s">
        <v>83</v>
      </c>
      <c r="AV348" s="14" t="s">
        <v>83</v>
      </c>
      <c r="AW348" s="14" t="s">
        <v>30</v>
      </c>
      <c r="AX348" s="14" t="s">
        <v>73</v>
      </c>
      <c r="AY348" s="259" t="s">
        <v>123</v>
      </c>
    </row>
    <row r="349" s="15" customFormat="1">
      <c r="A349" s="15"/>
      <c r="B349" s="260"/>
      <c r="C349" s="261"/>
      <c r="D349" s="232" t="s">
        <v>136</v>
      </c>
      <c r="E349" s="262" t="s">
        <v>1</v>
      </c>
      <c r="F349" s="263" t="s">
        <v>139</v>
      </c>
      <c r="G349" s="261"/>
      <c r="H349" s="264">
        <v>2.3010000000000002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0" t="s">
        <v>136</v>
      </c>
      <c r="AU349" s="270" t="s">
        <v>83</v>
      </c>
      <c r="AV349" s="15" t="s">
        <v>130</v>
      </c>
      <c r="AW349" s="15" t="s">
        <v>30</v>
      </c>
      <c r="AX349" s="15" t="s">
        <v>81</v>
      </c>
      <c r="AY349" s="270" t="s">
        <v>123</v>
      </c>
    </row>
    <row r="350" s="2" customFormat="1" ht="16.5" customHeight="1">
      <c r="A350" s="39"/>
      <c r="B350" s="40"/>
      <c r="C350" s="219" t="s">
        <v>367</v>
      </c>
      <c r="D350" s="219" t="s">
        <v>125</v>
      </c>
      <c r="E350" s="220" t="s">
        <v>368</v>
      </c>
      <c r="F350" s="221" t="s">
        <v>369</v>
      </c>
      <c r="G350" s="222" t="s">
        <v>179</v>
      </c>
      <c r="H350" s="223">
        <v>13.999000000000001</v>
      </c>
      <c r="I350" s="224"/>
      <c r="J350" s="225">
        <f>ROUND(I350*H350,2)</f>
        <v>0</v>
      </c>
      <c r="K350" s="221" t="s">
        <v>129</v>
      </c>
      <c r="L350" s="45"/>
      <c r="M350" s="226" t="s">
        <v>1</v>
      </c>
      <c r="N350" s="227" t="s">
        <v>38</v>
      </c>
      <c r="O350" s="92"/>
      <c r="P350" s="228">
        <f>O350*H350</f>
        <v>0</v>
      </c>
      <c r="Q350" s="228">
        <v>2.5020899999999999</v>
      </c>
      <c r="R350" s="228">
        <f>Q350*H350</f>
        <v>35.026757910000001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130</v>
      </c>
      <c r="AT350" s="230" t="s">
        <v>125</v>
      </c>
      <c r="AU350" s="230" t="s">
        <v>83</v>
      </c>
      <c r="AY350" s="18" t="s">
        <v>123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81</v>
      </c>
      <c r="BK350" s="231">
        <f>ROUND(I350*H350,2)</f>
        <v>0</v>
      </c>
      <c r="BL350" s="18" t="s">
        <v>130</v>
      </c>
      <c r="BM350" s="230" t="s">
        <v>370</v>
      </c>
    </row>
    <row r="351" s="2" customFormat="1">
      <c r="A351" s="39"/>
      <c r="B351" s="40"/>
      <c r="C351" s="41"/>
      <c r="D351" s="232" t="s">
        <v>132</v>
      </c>
      <c r="E351" s="41"/>
      <c r="F351" s="233" t="s">
        <v>371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132</v>
      </c>
      <c r="AU351" s="18" t="s">
        <v>83</v>
      </c>
    </row>
    <row r="352" s="2" customFormat="1">
      <c r="A352" s="39"/>
      <c r="B352" s="40"/>
      <c r="C352" s="41"/>
      <c r="D352" s="237" t="s">
        <v>134</v>
      </c>
      <c r="E352" s="41"/>
      <c r="F352" s="238" t="s">
        <v>372</v>
      </c>
      <c r="G352" s="41"/>
      <c r="H352" s="41"/>
      <c r="I352" s="234"/>
      <c r="J352" s="41"/>
      <c r="K352" s="41"/>
      <c r="L352" s="45"/>
      <c r="M352" s="235"/>
      <c r="N352" s="23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134</v>
      </c>
      <c r="AU352" s="18" t="s">
        <v>83</v>
      </c>
    </row>
    <row r="353" s="13" customFormat="1">
      <c r="A353" s="13"/>
      <c r="B353" s="239"/>
      <c r="C353" s="240"/>
      <c r="D353" s="232" t="s">
        <v>136</v>
      </c>
      <c r="E353" s="241" t="s">
        <v>1</v>
      </c>
      <c r="F353" s="242" t="s">
        <v>373</v>
      </c>
      <c r="G353" s="240"/>
      <c r="H353" s="241" t="s">
        <v>1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136</v>
      </c>
      <c r="AU353" s="248" t="s">
        <v>83</v>
      </c>
      <c r="AV353" s="13" t="s">
        <v>81</v>
      </c>
      <c r="AW353" s="13" t="s">
        <v>30</v>
      </c>
      <c r="AX353" s="13" t="s">
        <v>73</v>
      </c>
      <c r="AY353" s="248" t="s">
        <v>123</v>
      </c>
    </row>
    <row r="354" s="13" customFormat="1">
      <c r="A354" s="13"/>
      <c r="B354" s="239"/>
      <c r="C354" s="240"/>
      <c r="D354" s="232" t="s">
        <v>136</v>
      </c>
      <c r="E354" s="241" t="s">
        <v>1</v>
      </c>
      <c r="F354" s="242" t="s">
        <v>319</v>
      </c>
      <c r="G354" s="240"/>
      <c r="H354" s="241" t="s">
        <v>1</v>
      </c>
      <c r="I354" s="243"/>
      <c r="J354" s="240"/>
      <c r="K354" s="240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136</v>
      </c>
      <c r="AU354" s="248" t="s">
        <v>83</v>
      </c>
      <c r="AV354" s="13" t="s">
        <v>81</v>
      </c>
      <c r="AW354" s="13" t="s">
        <v>30</v>
      </c>
      <c r="AX354" s="13" t="s">
        <v>73</v>
      </c>
      <c r="AY354" s="248" t="s">
        <v>123</v>
      </c>
    </row>
    <row r="355" s="14" customFormat="1">
      <c r="A355" s="14"/>
      <c r="B355" s="249"/>
      <c r="C355" s="250"/>
      <c r="D355" s="232" t="s">
        <v>136</v>
      </c>
      <c r="E355" s="251" t="s">
        <v>1</v>
      </c>
      <c r="F355" s="252" t="s">
        <v>374</v>
      </c>
      <c r="G355" s="250"/>
      <c r="H355" s="253">
        <v>7.2990000000000004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136</v>
      </c>
      <c r="AU355" s="259" t="s">
        <v>83</v>
      </c>
      <c r="AV355" s="14" t="s">
        <v>83</v>
      </c>
      <c r="AW355" s="14" t="s">
        <v>30</v>
      </c>
      <c r="AX355" s="14" t="s">
        <v>73</v>
      </c>
      <c r="AY355" s="259" t="s">
        <v>123</v>
      </c>
    </row>
    <row r="356" s="13" customFormat="1">
      <c r="A356" s="13"/>
      <c r="B356" s="239"/>
      <c r="C356" s="240"/>
      <c r="D356" s="232" t="s">
        <v>136</v>
      </c>
      <c r="E356" s="241" t="s">
        <v>1</v>
      </c>
      <c r="F356" s="242" t="s">
        <v>321</v>
      </c>
      <c r="G356" s="240"/>
      <c r="H356" s="241" t="s">
        <v>1</v>
      </c>
      <c r="I356" s="243"/>
      <c r="J356" s="240"/>
      <c r="K356" s="240"/>
      <c r="L356" s="244"/>
      <c r="M356" s="245"/>
      <c r="N356" s="246"/>
      <c r="O356" s="246"/>
      <c r="P356" s="246"/>
      <c r="Q356" s="246"/>
      <c r="R356" s="246"/>
      <c r="S356" s="246"/>
      <c r="T356" s="24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8" t="s">
        <v>136</v>
      </c>
      <c r="AU356" s="248" t="s">
        <v>83</v>
      </c>
      <c r="AV356" s="13" t="s">
        <v>81</v>
      </c>
      <c r="AW356" s="13" t="s">
        <v>30</v>
      </c>
      <c r="AX356" s="13" t="s">
        <v>73</v>
      </c>
      <c r="AY356" s="248" t="s">
        <v>123</v>
      </c>
    </row>
    <row r="357" s="14" customFormat="1">
      <c r="A357" s="14"/>
      <c r="B357" s="249"/>
      <c r="C357" s="250"/>
      <c r="D357" s="232" t="s">
        <v>136</v>
      </c>
      <c r="E357" s="251" t="s">
        <v>1</v>
      </c>
      <c r="F357" s="252" t="s">
        <v>375</v>
      </c>
      <c r="G357" s="250"/>
      <c r="H357" s="253">
        <v>4.0869999999999997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136</v>
      </c>
      <c r="AU357" s="259" t="s">
        <v>83</v>
      </c>
      <c r="AV357" s="14" t="s">
        <v>83</v>
      </c>
      <c r="AW357" s="14" t="s">
        <v>30</v>
      </c>
      <c r="AX357" s="14" t="s">
        <v>73</v>
      </c>
      <c r="AY357" s="259" t="s">
        <v>123</v>
      </c>
    </row>
    <row r="358" s="13" customFormat="1">
      <c r="A358" s="13"/>
      <c r="B358" s="239"/>
      <c r="C358" s="240"/>
      <c r="D358" s="232" t="s">
        <v>136</v>
      </c>
      <c r="E358" s="241" t="s">
        <v>1</v>
      </c>
      <c r="F358" s="242" t="s">
        <v>323</v>
      </c>
      <c r="G358" s="240"/>
      <c r="H358" s="241" t="s">
        <v>1</v>
      </c>
      <c r="I358" s="243"/>
      <c r="J358" s="240"/>
      <c r="K358" s="240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136</v>
      </c>
      <c r="AU358" s="248" t="s">
        <v>83</v>
      </c>
      <c r="AV358" s="13" t="s">
        <v>81</v>
      </c>
      <c r="AW358" s="13" t="s">
        <v>30</v>
      </c>
      <c r="AX358" s="13" t="s">
        <v>73</v>
      </c>
      <c r="AY358" s="248" t="s">
        <v>123</v>
      </c>
    </row>
    <row r="359" s="14" customFormat="1">
      <c r="A359" s="14"/>
      <c r="B359" s="249"/>
      <c r="C359" s="250"/>
      <c r="D359" s="232" t="s">
        <v>136</v>
      </c>
      <c r="E359" s="251" t="s">
        <v>1</v>
      </c>
      <c r="F359" s="252" t="s">
        <v>376</v>
      </c>
      <c r="G359" s="250"/>
      <c r="H359" s="253">
        <v>2.613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9" t="s">
        <v>136</v>
      </c>
      <c r="AU359" s="259" t="s">
        <v>83</v>
      </c>
      <c r="AV359" s="14" t="s">
        <v>83</v>
      </c>
      <c r="AW359" s="14" t="s">
        <v>30</v>
      </c>
      <c r="AX359" s="14" t="s">
        <v>73</v>
      </c>
      <c r="AY359" s="259" t="s">
        <v>123</v>
      </c>
    </row>
    <row r="360" s="15" customFormat="1">
      <c r="A360" s="15"/>
      <c r="B360" s="260"/>
      <c r="C360" s="261"/>
      <c r="D360" s="232" t="s">
        <v>136</v>
      </c>
      <c r="E360" s="262" t="s">
        <v>1</v>
      </c>
      <c r="F360" s="263" t="s">
        <v>139</v>
      </c>
      <c r="G360" s="261"/>
      <c r="H360" s="264">
        <v>13.999000000000001</v>
      </c>
      <c r="I360" s="265"/>
      <c r="J360" s="261"/>
      <c r="K360" s="261"/>
      <c r="L360" s="266"/>
      <c r="M360" s="267"/>
      <c r="N360" s="268"/>
      <c r="O360" s="268"/>
      <c r="P360" s="268"/>
      <c r="Q360" s="268"/>
      <c r="R360" s="268"/>
      <c r="S360" s="268"/>
      <c r="T360" s="26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0" t="s">
        <v>136</v>
      </c>
      <c r="AU360" s="270" t="s">
        <v>83</v>
      </c>
      <c r="AV360" s="15" t="s">
        <v>130</v>
      </c>
      <c r="AW360" s="15" t="s">
        <v>30</v>
      </c>
      <c r="AX360" s="15" t="s">
        <v>81</v>
      </c>
      <c r="AY360" s="270" t="s">
        <v>123</v>
      </c>
    </row>
    <row r="361" s="2" customFormat="1" ht="24.15" customHeight="1">
      <c r="A361" s="39"/>
      <c r="B361" s="40"/>
      <c r="C361" s="219" t="s">
        <v>377</v>
      </c>
      <c r="D361" s="219" t="s">
        <v>125</v>
      </c>
      <c r="E361" s="220" t="s">
        <v>378</v>
      </c>
      <c r="F361" s="221" t="s">
        <v>379</v>
      </c>
      <c r="G361" s="222" t="s">
        <v>179</v>
      </c>
      <c r="H361" s="223">
        <v>13.999000000000001</v>
      </c>
      <c r="I361" s="224"/>
      <c r="J361" s="225">
        <f>ROUND(I361*H361,2)</f>
        <v>0</v>
      </c>
      <c r="K361" s="221" t="s">
        <v>129</v>
      </c>
      <c r="L361" s="45"/>
      <c r="M361" s="226" t="s">
        <v>1</v>
      </c>
      <c r="N361" s="227" t="s">
        <v>38</v>
      </c>
      <c r="O361" s="92"/>
      <c r="P361" s="228">
        <f>O361*H361</f>
        <v>0</v>
      </c>
      <c r="Q361" s="228">
        <v>0.048579999999999998</v>
      </c>
      <c r="R361" s="228">
        <f>Q361*H361</f>
        <v>0.68007141999999998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130</v>
      </c>
      <c r="AT361" s="230" t="s">
        <v>125</v>
      </c>
      <c r="AU361" s="230" t="s">
        <v>83</v>
      </c>
      <c r="AY361" s="18" t="s">
        <v>123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81</v>
      </c>
      <c r="BK361" s="231">
        <f>ROUND(I361*H361,2)</f>
        <v>0</v>
      </c>
      <c r="BL361" s="18" t="s">
        <v>130</v>
      </c>
      <c r="BM361" s="230" t="s">
        <v>380</v>
      </c>
    </row>
    <row r="362" s="2" customFormat="1">
      <c r="A362" s="39"/>
      <c r="B362" s="40"/>
      <c r="C362" s="41"/>
      <c r="D362" s="232" t="s">
        <v>132</v>
      </c>
      <c r="E362" s="41"/>
      <c r="F362" s="233" t="s">
        <v>381</v>
      </c>
      <c r="G362" s="41"/>
      <c r="H362" s="41"/>
      <c r="I362" s="234"/>
      <c r="J362" s="41"/>
      <c r="K362" s="41"/>
      <c r="L362" s="45"/>
      <c r="M362" s="235"/>
      <c r="N362" s="23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132</v>
      </c>
      <c r="AU362" s="18" t="s">
        <v>83</v>
      </c>
    </row>
    <row r="363" s="2" customFormat="1">
      <c r="A363" s="39"/>
      <c r="B363" s="40"/>
      <c r="C363" s="41"/>
      <c r="D363" s="237" t="s">
        <v>134</v>
      </c>
      <c r="E363" s="41"/>
      <c r="F363" s="238" t="s">
        <v>382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134</v>
      </c>
      <c r="AU363" s="18" t="s">
        <v>83</v>
      </c>
    </row>
    <row r="364" s="2" customFormat="1" ht="33" customHeight="1">
      <c r="A364" s="39"/>
      <c r="B364" s="40"/>
      <c r="C364" s="219" t="s">
        <v>383</v>
      </c>
      <c r="D364" s="219" t="s">
        <v>125</v>
      </c>
      <c r="E364" s="220" t="s">
        <v>384</v>
      </c>
      <c r="F364" s="221" t="s">
        <v>385</v>
      </c>
      <c r="G364" s="222" t="s">
        <v>128</v>
      </c>
      <c r="H364" s="223">
        <v>60.921999999999997</v>
      </c>
      <c r="I364" s="224"/>
      <c r="J364" s="225">
        <f>ROUND(I364*H364,2)</f>
        <v>0</v>
      </c>
      <c r="K364" s="221" t="s">
        <v>129</v>
      </c>
      <c r="L364" s="45"/>
      <c r="M364" s="226" t="s">
        <v>1</v>
      </c>
      <c r="N364" s="227" t="s">
        <v>38</v>
      </c>
      <c r="O364" s="92"/>
      <c r="P364" s="228">
        <f>O364*H364</f>
        <v>0</v>
      </c>
      <c r="Q364" s="228">
        <v>0.0011756</v>
      </c>
      <c r="R364" s="228">
        <f>Q364*H364</f>
        <v>0.071619903199999987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130</v>
      </c>
      <c r="AT364" s="230" t="s">
        <v>125</v>
      </c>
      <c r="AU364" s="230" t="s">
        <v>83</v>
      </c>
      <c r="AY364" s="18" t="s">
        <v>123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81</v>
      </c>
      <c r="BK364" s="231">
        <f>ROUND(I364*H364,2)</f>
        <v>0</v>
      </c>
      <c r="BL364" s="18" t="s">
        <v>130</v>
      </c>
      <c r="BM364" s="230" t="s">
        <v>386</v>
      </c>
    </row>
    <row r="365" s="2" customFormat="1">
      <c r="A365" s="39"/>
      <c r="B365" s="40"/>
      <c r="C365" s="41"/>
      <c r="D365" s="232" t="s">
        <v>132</v>
      </c>
      <c r="E365" s="41"/>
      <c r="F365" s="233" t="s">
        <v>387</v>
      </c>
      <c r="G365" s="41"/>
      <c r="H365" s="41"/>
      <c r="I365" s="234"/>
      <c r="J365" s="41"/>
      <c r="K365" s="41"/>
      <c r="L365" s="45"/>
      <c r="M365" s="235"/>
      <c r="N365" s="23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132</v>
      </c>
      <c r="AU365" s="18" t="s">
        <v>83</v>
      </c>
    </row>
    <row r="366" s="2" customFormat="1">
      <c r="A366" s="39"/>
      <c r="B366" s="40"/>
      <c r="C366" s="41"/>
      <c r="D366" s="237" t="s">
        <v>134</v>
      </c>
      <c r="E366" s="41"/>
      <c r="F366" s="238" t="s">
        <v>388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134</v>
      </c>
      <c r="AU366" s="18" t="s">
        <v>83</v>
      </c>
    </row>
    <row r="367" s="13" customFormat="1">
      <c r="A367" s="13"/>
      <c r="B367" s="239"/>
      <c r="C367" s="240"/>
      <c r="D367" s="232" t="s">
        <v>136</v>
      </c>
      <c r="E367" s="241" t="s">
        <v>1</v>
      </c>
      <c r="F367" s="242" t="s">
        <v>373</v>
      </c>
      <c r="G367" s="240"/>
      <c r="H367" s="241" t="s">
        <v>1</v>
      </c>
      <c r="I367" s="243"/>
      <c r="J367" s="240"/>
      <c r="K367" s="240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136</v>
      </c>
      <c r="AU367" s="248" t="s">
        <v>83</v>
      </c>
      <c r="AV367" s="13" t="s">
        <v>81</v>
      </c>
      <c r="AW367" s="13" t="s">
        <v>30</v>
      </c>
      <c r="AX367" s="13" t="s">
        <v>73</v>
      </c>
      <c r="AY367" s="248" t="s">
        <v>123</v>
      </c>
    </row>
    <row r="368" s="13" customFormat="1">
      <c r="A368" s="13"/>
      <c r="B368" s="239"/>
      <c r="C368" s="240"/>
      <c r="D368" s="232" t="s">
        <v>136</v>
      </c>
      <c r="E368" s="241" t="s">
        <v>1</v>
      </c>
      <c r="F368" s="242" t="s">
        <v>319</v>
      </c>
      <c r="G368" s="240"/>
      <c r="H368" s="241" t="s">
        <v>1</v>
      </c>
      <c r="I368" s="243"/>
      <c r="J368" s="240"/>
      <c r="K368" s="240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136</v>
      </c>
      <c r="AU368" s="248" t="s">
        <v>83</v>
      </c>
      <c r="AV368" s="13" t="s">
        <v>81</v>
      </c>
      <c r="AW368" s="13" t="s">
        <v>30</v>
      </c>
      <c r="AX368" s="13" t="s">
        <v>73</v>
      </c>
      <c r="AY368" s="248" t="s">
        <v>123</v>
      </c>
    </row>
    <row r="369" s="14" customFormat="1">
      <c r="A369" s="14"/>
      <c r="B369" s="249"/>
      <c r="C369" s="250"/>
      <c r="D369" s="232" t="s">
        <v>136</v>
      </c>
      <c r="E369" s="251" t="s">
        <v>1</v>
      </c>
      <c r="F369" s="252" t="s">
        <v>389</v>
      </c>
      <c r="G369" s="250"/>
      <c r="H369" s="253">
        <v>27.997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136</v>
      </c>
      <c r="AU369" s="259" t="s">
        <v>83</v>
      </c>
      <c r="AV369" s="14" t="s">
        <v>83</v>
      </c>
      <c r="AW369" s="14" t="s">
        <v>30</v>
      </c>
      <c r="AX369" s="14" t="s">
        <v>73</v>
      </c>
      <c r="AY369" s="259" t="s">
        <v>123</v>
      </c>
    </row>
    <row r="370" s="14" customFormat="1">
      <c r="A370" s="14"/>
      <c r="B370" s="249"/>
      <c r="C370" s="250"/>
      <c r="D370" s="232" t="s">
        <v>136</v>
      </c>
      <c r="E370" s="251" t="s">
        <v>1</v>
      </c>
      <c r="F370" s="252" t="s">
        <v>390</v>
      </c>
      <c r="G370" s="250"/>
      <c r="H370" s="253">
        <v>5.2000000000000002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9" t="s">
        <v>136</v>
      </c>
      <c r="AU370" s="259" t="s">
        <v>83</v>
      </c>
      <c r="AV370" s="14" t="s">
        <v>83</v>
      </c>
      <c r="AW370" s="14" t="s">
        <v>30</v>
      </c>
      <c r="AX370" s="14" t="s">
        <v>73</v>
      </c>
      <c r="AY370" s="259" t="s">
        <v>123</v>
      </c>
    </row>
    <row r="371" s="13" customFormat="1">
      <c r="A371" s="13"/>
      <c r="B371" s="239"/>
      <c r="C371" s="240"/>
      <c r="D371" s="232" t="s">
        <v>136</v>
      </c>
      <c r="E371" s="241" t="s">
        <v>1</v>
      </c>
      <c r="F371" s="242" t="s">
        <v>321</v>
      </c>
      <c r="G371" s="240"/>
      <c r="H371" s="241" t="s">
        <v>1</v>
      </c>
      <c r="I371" s="243"/>
      <c r="J371" s="240"/>
      <c r="K371" s="240"/>
      <c r="L371" s="244"/>
      <c r="M371" s="245"/>
      <c r="N371" s="246"/>
      <c r="O371" s="246"/>
      <c r="P371" s="246"/>
      <c r="Q371" s="246"/>
      <c r="R371" s="246"/>
      <c r="S371" s="246"/>
      <c r="T371" s="24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8" t="s">
        <v>136</v>
      </c>
      <c r="AU371" s="248" t="s">
        <v>83</v>
      </c>
      <c r="AV371" s="13" t="s">
        <v>81</v>
      </c>
      <c r="AW371" s="13" t="s">
        <v>30</v>
      </c>
      <c r="AX371" s="13" t="s">
        <v>73</v>
      </c>
      <c r="AY371" s="248" t="s">
        <v>123</v>
      </c>
    </row>
    <row r="372" s="14" customFormat="1">
      <c r="A372" s="14"/>
      <c r="B372" s="249"/>
      <c r="C372" s="250"/>
      <c r="D372" s="232" t="s">
        <v>136</v>
      </c>
      <c r="E372" s="251" t="s">
        <v>1</v>
      </c>
      <c r="F372" s="252" t="s">
        <v>391</v>
      </c>
      <c r="G372" s="250"/>
      <c r="H372" s="253">
        <v>16.350000000000001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136</v>
      </c>
      <c r="AU372" s="259" t="s">
        <v>83</v>
      </c>
      <c r="AV372" s="14" t="s">
        <v>83</v>
      </c>
      <c r="AW372" s="14" t="s">
        <v>30</v>
      </c>
      <c r="AX372" s="14" t="s">
        <v>73</v>
      </c>
      <c r="AY372" s="259" t="s">
        <v>123</v>
      </c>
    </row>
    <row r="373" s="14" customFormat="1">
      <c r="A373" s="14"/>
      <c r="B373" s="249"/>
      <c r="C373" s="250"/>
      <c r="D373" s="232" t="s">
        <v>136</v>
      </c>
      <c r="E373" s="251" t="s">
        <v>1</v>
      </c>
      <c r="F373" s="252" t="s">
        <v>392</v>
      </c>
      <c r="G373" s="250"/>
      <c r="H373" s="253">
        <v>3.2000000000000002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136</v>
      </c>
      <c r="AU373" s="259" t="s">
        <v>83</v>
      </c>
      <c r="AV373" s="14" t="s">
        <v>83</v>
      </c>
      <c r="AW373" s="14" t="s">
        <v>30</v>
      </c>
      <c r="AX373" s="14" t="s">
        <v>73</v>
      </c>
      <c r="AY373" s="259" t="s">
        <v>123</v>
      </c>
    </row>
    <row r="374" s="13" customFormat="1">
      <c r="A374" s="13"/>
      <c r="B374" s="239"/>
      <c r="C374" s="240"/>
      <c r="D374" s="232" t="s">
        <v>136</v>
      </c>
      <c r="E374" s="241" t="s">
        <v>1</v>
      </c>
      <c r="F374" s="242" t="s">
        <v>323</v>
      </c>
      <c r="G374" s="240"/>
      <c r="H374" s="241" t="s">
        <v>1</v>
      </c>
      <c r="I374" s="243"/>
      <c r="J374" s="240"/>
      <c r="K374" s="240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136</v>
      </c>
      <c r="AU374" s="248" t="s">
        <v>83</v>
      </c>
      <c r="AV374" s="13" t="s">
        <v>81</v>
      </c>
      <c r="AW374" s="13" t="s">
        <v>30</v>
      </c>
      <c r="AX374" s="13" t="s">
        <v>73</v>
      </c>
      <c r="AY374" s="248" t="s">
        <v>123</v>
      </c>
    </row>
    <row r="375" s="14" customFormat="1">
      <c r="A375" s="14"/>
      <c r="B375" s="249"/>
      <c r="C375" s="250"/>
      <c r="D375" s="232" t="s">
        <v>136</v>
      </c>
      <c r="E375" s="251" t="s">
        <v>1</v>
      </c>
      <c r="F375" s="252" t="s">
        <v>393</v>
      </c>
      <c r="G375" s="250"/>
      <c r="H375" s="253">
        <v>14.071999999999999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136</v>
      </c>
      <c r="AU375" s="259" t="s">
        <v>83</v>
      </c>
      <c r="AV375" s="14" t="s">
        <v>83</v>
      </c>
      <c r="AW375" s="14" t="s">
        <v>30</v>
      </c>
      <c r="AX375" s="14" t="s">
        <v>73</v>
      </c>
      <c r="AY375" s="259" t="s">
        <v>123</v>
      </c>
    </row>
    <row r="376" s="14" customFormat="1">
      <c r="A376" s="14"/>
      <c r="B376" s="249"/>
      <c r="C376" s="250"/>
      <c r="D376" s="232" t="s">
        <v>136</v>
      </c>
      <c r="E376" s="251" t="s">
        <v>1</v>
      </c>
      <c r="F376" s="252" t="s">
        <v>394</v>
      </c>
      <c r="G376" s="250"/>
      <c r="H376" s="253">
        <v>1.6000000000000001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9" t="s">
        <v>136</v>
      </c>
      <c r="AU376" s="259" t="s">
        <v>83</v>
      </c>
      <c r="AV376" s="14" t="s">
        <v>83</v>
      </c>
      <c r="AW376" s="14" t="s">
        <v>30</v>
      </c>
      <c r="AX376" s="14" t="s">
        <v>73</v>
      </c>
      <c r="AY376" s="259" t="s">
        <v>123</v>
      </c>
    </row>
    <row r="377" s="16" customFormat="1">
      <c r="A377" s="16"/>
      <c r="B377" s="272"/>
      <c r="C377" s="273"/>
      <c r="D377" s="232" t="s">
        <v>136</v>
      </c>
      <c r="E377" s="274" t="s">
        <v>1</v>
      </c>
      <c r="F377" s="275" t="s">
        <v>247</v>
      </c>
      <c r="G377" s="273"/>
      <c r="H377" s="276">
        <v>68.418999999999997</v>
      </c>
      <c r="I377" s="277"/>
      <c r="J377" s="273"/>
      <c r="K377" s="273"/>
      <c r="L377" s="278"/>
      <c r="M377" s="279"/>
      <c r="N377" s="280"/>
      <c r="O377" s="280"/>
      <c r="P377" s="280"/>
      <c r="Q377" s="280"/>
      <c r="R377" s="280"/>
      <c r="S377" s="280"/>
      <c r="T377" s="281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82" t="s">
        <v>136</v>
      </c>
      <c r="AU377" s="282" t="s">
        <v>83</v>
      </c>
      <c r="AV377" s="16" t="s">
        <v>146</v>
      </c>
      <c r="AW377" s="16" t="s">
        <v>30</v>
      </c>
      <c r="AX377" s="16" t="s">
        <v>73</v>
      </c>
      <c r="AY377" s="282" t="s">
        <v>123</v>
      </c>
    </row>
    <row r="378" s="13" customFormat="1">
      <c r="A378" s="13"/>
      <c r="B378" s="239"/>
      <c r="C378" s="240"/>
      <c r="D378" s="232" t="s">
        <v>136</v>
      </c>
      <c r="E378" s="241" t="s">
        <v>1</v>
      </c>
      <c r="F378" s="242" t="s">
        <v>395</v>
      </c>
      <c r="G378" s="240"/>
      <c r="H378" s="241" t="s">
        <v>1</v>
      </c>
      <c r="I378" s="243"/>
      <c r="J378" s="240"/>
      <c r="K378" s="240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136</v>
      </c>
      <c r="AU378" s="248" t="s">
        <v>83</v>
      </c>
      <c r="AV378" s="13" t="s">
        <v>81</v>
      </c>
      <c r="AW378" s="13" t="s">
        <v>30</v>
      </c>
      <c r="AX378" s="13" t="s">
        <v>73</v>
      </c>
      <c r="AY378" s="248" t="s">
        <v>123</v>
      </c>
    </row>
    <row r="379" s="14" customFormat="1">
      <c r="A379" s="14"/>
      <c r="B379" s="249"/>
      <c r="C379" s="250"/>
      <c r="D379" s="232" t="s">
        <v>136</v>
      </c>
      <c r="E379" s="251" t="s">
        <v>1</v>
      </c>
      <c r="F379" s="252" t="s">
        <v>396</v>
      </c>
      <c r="G379" s="250"/>
      <c r="H379" s="253">
        <v>-7.4969999999999999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136</v>
      </c>
      <c r="AU379" s="259" t="s">
        <v>83</v>
      </c>
      <c r="AV379" s="14" t="s">
        <v>83</v>
      </c>
      <c r="AW379" s="14" t="s">
        <v>30</v>
      </c>
      <c r="AX379" s="14" t="s">
        <v>73</v>
      </c>
      <c r="AY379" s="259" t="s">
        <v>123</v>
      </c>
    </row>
    <row r="380" s="15" customFormat="1">
      <c r="A380" s="15"/>
      <c r="B380" s="260"/>
      <c r="C380" s="261"/>
      <c r="D380" s="232" t="s">
        <v>136</v>
      </c>
      <c r="E380" s="262" t="s">
        <v>1</v>
      </c>
      <c r="F380" s="263" t="s">
        <v>139</v>
      </c>
      <c r="G380" s="261"/>
      <c r="H380" s="264">
        <v>60.921999999999997</v>
      </c>
      <c r="I380" s="265"/>
      <c r="J380" s="261"/>
      <c r="K380" s="261"/>
      <c r="L380" s="266"/>
      <c r="M380" s="267"/>
      <c r="N380" s="268"/>
      <c r="O380" s="268"/>
      <c r="P380" s="268"/>
      <c r="Q380" s="268"/>
      <c r="R380" s="268"/>
      <c r="S380" s="268"/>
      <c r="T380" s="269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0" t="s">
        <v>136</v>
      </c>
      <c r="AU380" s="270" t="s">
        <v>83</v>
      </c>
      <c r="AV380" s="15" t="s">
        <v>130</v>
      </c>
      <c r="AW380" s="15" t="s">
        <v>30</v>
      </c>
      <c r="AX380" s="15" t="s">
        <v>81</v>
      </c>
      <c r="AY380" s="270" t="s">
        <v>123</v>
      </c>
    </row>
    <row r="381" s="2" customFormat="1" ht="33" customHeight="1">
      <c r="A381" s="39"/>
      <c r="B381" s="40"/>
      <c r="C381" s="219" t="s">
        <v>397</v>
      </c>
      <c r="D381" s="219" t="s">
        <v>125</v>
      </c>
      <c r="E381" s="220" t="s">
        <v>398</v>
      </c>
      <c r="F381" s="221" t="s">
        <v>399</v>
      </c>
      <c r="G381" s="222" t="s">
        <v>128</v>
      </c>
      <c r="H381" s="223">
        <v>60.921999999999997</v>
      </c>
      <c r="I381" s="224"/>
      <c r="J381" s="225">
        <f>ROUND(I381*H381,2)</f>
        <v>0</v>
      </c>
      <c r="K381" s="221" t="s">
        <v>129</v>
      </c>
      <c r="L381" s="45"/>
      <c r="M381" s="226" t="s">
        <v>1</v>
      </c>
      <c r="N381" s="227" t="s">
        <v>38</v>
      </c>
      <c r="O381" s="92"/>
      <c r="P381" s="228">
        <f>O381*H381</f>
        <v>0</v>
      </c>
      <c r="Q381" s="228">
        <v>3.6000000000000001E-05</v>
      </c>
      <c r="R381" s="228">
        <f>Q381*H381</f>
        <v>0.0021931920000000001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130</v>
      </c>
      <c r="AT381" s="230" t="s">
        <v>125</v>
      </c>
      <c r="AU381" s="230" t="s">
        <v>83</v>
      </c>
      <c r="AY381" s="18" t="s">
        <v>123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81</v>
      </c>
      <c r="BK381" s="231">
        <f>ROUND(I381*H381,2)</f>
        <v>0</v>
      </c>
      <c r="BL381" s="18" t="s">
        <v>130</v>
      </c>
      <c r="BM381" s="230" t="s">
        <v>400</v>
      </c>
    </row>
    <row r="382" s="2" customFormat="1">
      <c r="A382" s="39"/>
      <c r="B382" s="40"/>
      <c r="C382" s="41"/>
      <c r="D382" s="232" t="s">
        <v>132</v>
      </c>
      <c r="E382" s="41"/>
      <c r="F382" s="233" t="s">
        <v>401</v>
      </c>
      <c r="G382" s="41"/>
      <c r="H382" s="41"/>
      <c r="I382" s="234"/>
      <c r="J382" s="41"/>
      <c r="K382" s="41"/>
      <c r="L382" s="45"/>
      <c r="M382" s="235"/>
      <c r="N382" s="236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132</v>
      </c>
      <c r="AU382" s="18" t="s">
        <v>83</v>
      </c>
    </row>
    <row r="383" s="2" customFormat="1">
      <c r="A383" s="39"/>
      <c r="B383" s="40"/>
      <c r="C383" s="41"/>
      <c r="D383" s="237" t="s">
        <v>134</v>
      </c>
      <c r="E383" s="41"/>
      <c r="F383" s="238" t="s">
        <v>402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134</v>
      </c>
      <c r="AU383" s="18" t="s">
        <v>83</v>
      </c>
    </row>
    <row r="384" s="12" customFormat="1" ht="22.8" customHeight="1">
      <c r="A384" s="12"/>
      <c r="B384" s="203"/>
      <c r="C384" s="204"/>
      <c r="D384" s="205" t="s">
        <v>72</v>
      </c>
      <c r="E384" s="217" t="s">
        <v>130</v>
      </c>
      <c r="F384" s="217" t="s">
        <v>403</v>
      </c>
      <c r="G384" s="204"/>
      <c r="H384" s="204"/>
      <c r="I384" s="207"/>
      <c r="J384" s="218">
        <f>BK384</f>
        <v>0</v>
      </c>
      <c r="K384" s="204"/>
      <c r="L384" s="209"/>
      <c r="M384" s="210"/>
      <c r="N384" s="211"/>
      <c r="O384" s="211"/>
      <c r="P384" s="212">
        <f>SUM(P385:P428)</f>
        <v>0</v>
      </c>
      <c r="Q384" s="211"/>
      <c r="R384" s="212">
        <f>SUM(R385:R428)</f>
        <v>203.060300568</v>
      </c>
      <c r="S384" s="211"/>
      <c r="T384" s="213">
        <f>SUM(T385:T428)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4" t="s">
        <v>81</v>
      </c>
      <c r="AT384" s="215" t="s">
        <v>72</v>
      </c>
      <c r="AU384" s="215" t="s">
        <v>81</v>
      </c>
      <c r="AY384" s="214" t="s">
        <v>123</v>
      </c>
      <c r="BK384" s="216">
        <f>SUM(BK385:BK428)</f>
        <v>0</v>
      </c>
    </row>
    <row r="385" s="2" customFormat="1" ht="24.15" customHeight="1">
      <c r="A385" s="39"/>
      <c r="B385" s="40"/>
      <c r="C385" s="219" t="s">
        <v>404</v>
      </c>
      <c r="D385" s="219" t="s">
        <v>125</v>
      </c>
      <c r="E385" s="220" t="s">
        <v>405</v>
      </c>
      <c r="F385" s="221" t="s">
        <v>406</v>
      </c>
      <c r="G385" s="222" t="s">
        <v>202</v>
      </c>
      <c r="H385" s="223">
        <v>7.4059999999999997</v>
      </c>
      <c r="I385" s="224"/>
      <c r="J385" s="225">
        <f>ROUND(I385*H385,2)</f>
        <v>0</v>
      </c>
      <c r="K385" s="221" t="s">
        <v>129</v>
      </c>
      <c r="L385" s="45"/>
      <c r="M385" s="226" t="s">
        <v>1</v>
      </c>
      <c r="N385" s="227" t="s">
        <v>38</v>
      </c>
      <c r="O385" s="92"/>
      <c r="P385" s="228">
        <f>O385*H385</f>
        <v>0</v>
      </c>
      <c r="Q385" s="228">
        <v>1.0597380000000001</v>
      </c>
      <c r="R385" s="228">
        <f>Q385*H385</f>
        <v>7.8484196280000003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130</v>
      </c>
      <c r="AT385" s="230" t="s">
        <v>125</v>
      </c>
      <c r="AU385" s="230" t="s">
        <v>83</v>
      </c>
      <c r="AY385" s="18" t="s">
        <v>123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81</v>
      </c>
      <c r="BK385" s="231">
        <f>ROUND(I385*H385,2)</f>
        <v>0</v>
      </c>
      <c r="BL385" s="18" t="s">
        <v>130</v>
      </c>
      <c r="BM385" s="230" t="s">
        <v>407</v>
      </c>
    </row>
    <row r="386" s="2" customFormat="1">
      <c r="A386" s="39"/>
      <c r="B386" s="40"/>
      <c r="C386" s="41"/>
      <c r="D386" s="232" t="s">
        <v>132</v>
      </c>
      <c r="E386" s="41"/>
      <c r="F386" s="233" t="s">
        <v>408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132</v>
      </c>
      <c r="AU386" s="18" t="s">
        <v>83</v>
      </c>
    </row>
    <row r="387" s="2" customFormat="1">
      <c r="A387" s="39"/>
      <c r="B387" s="40"/>
      <c r="C387" s="41"/>
      <c r="D387" s="237" t="s">
        <v>134</v>
      </c>
      <c r="E387" s="41"/>
      <c r="F387" s="238" t="s">
        <v>409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134</v>
      </c>
      <c r="AU387" s="18" t="s">
        <v>83</v>
      </c>
    </row>
    <row r="388" s="13" customFormat="1">
      <c r="A388" s="13"/>
      <c r="B388" s="239"/>
      <c r="C388" s="240"/>
      <c r="D388" s="232" t="s">
        <v>136</v>
      </c>
      <c r="E388" s="241" t="s">
        <v>1</v>
      </c>
      <c r="F388" s="242" t="s">
        <v>410</v>
      </c>
      <c r="G388" s="240"/>
      <c r="H388" s="241" t="s">
        <v>1</v>
      </c>
      <c r="I388" s="243"/>
      <c r="J388" s="240"/>
      <c r="K388" s="240"/>
      <c r="L388" s="244"/>
      <c r="M388" s="245"/>
      <c r="N388" s="246"/>
      <c r="O388" s="246"/>
      <c r="P388" s="246"/>
      <c r="Q388" s="246"/>
      <c r="R388" s="246"/>
      <c r="S388" s="246"/>
      <c r="T388" s="24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8" t="s">
        <v>136</v>
      </c>
      <c r="AU388" s="248" t="s">
        <v>83</v>
      </c>
      <c r="AV388" s="13" t="s">
        <v>81</v>
      </c>
      <c r="AW388" s="13" t="s">
        <v>30</v>
      </c>
      <c r="AX388" s="13" t="s">
        <v>73</v>
      </c>
      <c r="AY388" s="248" t="s">
        <v>123</v>
      </c>
    </row>
    <row r="389" s="13" customFormat="1">
      <c r="A389" s="13"/>
      <c r="B389" s="239"/>
      <c r="C389" s="240"/>
      <c r="D389" s="232" t="s">
        <v>136</v>
      </c>
      <c r="E389" s="241" t="s">
        <v>1</v>
      </c>
      <c r="F389" s="242" t="s">
        <v>411</v>
      </c>
      <c r="G389" s="240"/>
      <c r="H389" s="241" t="s">
        <v>1</v>
      </c>
      <c r="I389" s="243"/>
      <c r="J389" s="240"/>
      <c r="K389" s="240"/>
      <c r="L389" s="244"/>
      <c r="M389" s="245"/>
      <c r="N389" s="246"/>
      <c r="O389" s="246"/>
      <c r="P389" s="246"/>
      <c r="Q389" s="246"/>
      <c r="R389" s="246"/>
      <c r="S389" s="246"/>
      <c r="T389" s="24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8" t="s">
        <v>136</v>
      </c>
      <c r="AU389" s="248" t="s">
        <v>83</v>
      </c>
      <c r="AV389" s="13" t="s">
        <v>81</v>
      </c>
      <c r="AW389" s="13" t="s">
        <v>30</v>
      </c>
      <c r="AX389" s="13" t="s">
        <v>73</v>
      </c>
      <c r="AY389" s="248" t="s">
        <v>123</v>
      </c>
    </row>
    <row r="390" s="14" customFormat="1">
      <c r="A390" s="14"/>
      <c r="B390" s="249"/>
      <c r="C390" s="250"/>
      <c r="D390" s="232" t="s">
        <v>136</v>
      </c>
      <c r="E390" s="251" t="s">
        <v>1</v>
      </c>
      <c r="F390" s="252" t="s">
        <v>412</v>
      </c>
      <c r="G390" s="250"/>
      <c r="H390" s="253">
        <v>7.3940000000000001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136</v>
      </c>
      <c r="AU390" s="259" t="s">
        <v>83</v>
      </c>
      <c r="AV390" s="14" t="s">
        <v>83</v>
      </c>
      <c r="AW390" s="14" t="s">
        <v>30</v>
      </c>
      <c r="AX390" s="14" t="s">
        <v>73</v>
      </c>
      <c r="AY390" s="259" t="s">
        <v>123</v>
      </c>
    </row>
    <row r="391" s="13" customFormat="1">
      <c r="A391" s="13"/>
      <c r="B391" s="239"/>
      <c r="C391" s="240"/>
      <c r="D391" s="232" t="s">
        <v>136</v>
      </c>
      <c r="E391" s="241" t="s">
        <v>1</v>
      </c>
      <c r="F391" s="242" t="s">
        <v>413</v>
      </c>
      <c r="G391" s="240"/>
      <c r="H391" s="241" t="s">
        <v>1</v>
      </c>
      <c r="I391" s="243"/>
      <c r="J391" s="240"/>
      <c r="K391" s="240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136</v>
      </c>
      <c r="AU391" s="248" t="s">
        <v>83</v>
      </c>
      <c r="AV391" s="13" t="s">
        <v>81</v>
      </c>
      <c r="AW391" s="13" t="s">
        <v>30</v>
      </c>
      <c r="AX391" s="13" t="s">
        <v>73</v>
      </c>
      <c r="AY391" s="248" t="s">
        <v>123</v>
      </c>
    </row>
    <row r="392" s="14" customFormat="1">
      <c r="A392" s="14"/>
      <c r="B392" s="249"/>
      <c r="C392" s="250"/>
      <c r="D392" s="232" t="s">
        <v>136</v>
      </c>
      <c r="E392" s="251" t="s">
        <v>1</v>
      </c>
      <c r="F392" s="252" t="s">
        <v>414</v>
      </c>
      <c r="G392" s="250"/>
      <c r="H392" s="253">
        <v>0.012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136</v>
      </c>
      <c r="AU392" s="259" t="s">
        <v>83</v>
      </c>
      <c r="AV392" s="14" t="s">
        <v>83</v>
      </c>
      <c r="AW392" s="14" t="s">
        <v>30</v>
      </c>
      <c r="AX392" s="14" t="s">
        <v>73</v>
      </c>
      <c r="AY392" s="259" t="s">
        <v>123</v>
      </c>
    </row>
    <row r="393" s="15" customFormat="1">
      <c r="A393" s="15"/>
      <c r="B393" s="260"/>
      <c r="C393" s="261"/>
      <c r="D393" s="232" t="s">
        <v>136</v>
      </c>
      <c r="E393" s="262" t="s">
        <v>1</v>
      </c>
      <c r="F393" s="263" t="s">
        <v>139</v>
      </c>
      <c r="G393" s="261"/>
      <c r="H393" s="264">
        <v>7.4059999999999997</v>
      </c>
      <c r="I393" s="265"/>
      <c r="J393" s="261"/>
      <c r="K393" s="261"/>
      <c r="L393" s="266"/>
      <c r="M393" s="267"/>
      <c r="N393" s="268"/>
      <c r="O393" s="268"/>
      <c r="P393" s="268"/>
      <c r="Q393" s="268"/>
      <c r="R393" s="268"/>
      <c r="S393" s="268"/>
      <c r="T393" s="26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0" t="s">
        <v>136</v>
      </c>
      <c r="AU393" s="270" t="s">
        <v>83</v>
      </c>
      <c r="AV393" s="15" t="s">
        <v>130</v>
      </c>
      <c r="AW393" s="15" t="s">
        <v>30</v>
      </c>
      <c r="AX393" s="15" t="s">
        <v>81</v>
      </c>
      <c r="AY393" s="270" t="s">
        <v>123</v>
      </c>
    </row>
    <row r="394" s="2" customFormat="1" ht="24.15" customHeight="1">
      <c r="A394" s="39"/>
      <c r="B394" s="40"/>
      <c r="C394" s="219" t="s">
        <v>415</v>
      </c>
      <c r="D394" s="219" t="s">
        <v>125</v>
      </c>
      <c r="E394" s="220" t="s">
        <v>416</v>
      </c>
      <c r="F394" s="221" t="s">
        <v>417</v>
      </c>
      <c r="G394" s="222" t="s">
        <v>128</v>
      </c>
      <c r="H394" s="223">
        <v>1.488</v>
      </c>
      <c r="I394" s="224"/>
      <c r="J394" s="225">
        <f>ROUND(I394*H394,2)</f>
        <v>0</v>
      </c>
      <c r="K394" s="221" t="s">
        <v>129</v>
      </c>
      <c r="L394" s="45"/>
      <c r="M394" s="226" t="s">
        <v>1</v>
      </c>
      <c r="N394" s="227" t="s">
        <v>38</v>
      </c>
      <c r="O394" s="92"/>
      <c r="P394" s="228">
        <f>O394*H394</f>
        <v>0</v>
      </c>
      <c r="Q394" s="228">
        <v>0.02102</v>
      </c>
      <c r="R394" s="228">
        <f>Q394*H394</f>
        <v>0.031277760000000002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130</v>
      </c>
      <c r="AT394" s="230" t="s">
        <v>125</v>
      </c>
      <c r="AU394" s="230" t="s">
        <v>83</v>
      </c>
      <c r="AY394" s="18" t="s">
        <v>123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81</v>
      </c>
      <c r="BK394" s="231">
        <f>ROUND(I394*H394,2)</f>
        <v>0</v>
      </c>
      <c r="BL394" s="18" t="s">
        <v>130</v>
      </c>
      <c r="BM394" s="230" t="s">
        <v>418</v>
      </c>
    </row>
    <row r="395" s="2" customFormat="1">
      <c r="A395" s="39"/>
      <c r="B395" s="40"/>
      <c r="C395" s="41"/>
      <c r="D395" s="232" t="s">
        <v>132</v>
      </c>
      <c r="E395" s="41"/>
      <c r="F395" s="233" t="s">
        <v>419</v>
      </c>
      <c r="G395" s="41"/>
      <c r="H395" s="41"/>
      <c r="I395" s="234"/>
      <c r="J395" s="41"/>
      <c r="K395" s="41"/>
      <c r="L395" s="45"/>
      <c r="M395" s="235"/>
      <c r="N395" s="236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132</v>
      </c>
      <c r="AU395" s="18" t="s">
        <v>83</v>
      </c>
    </row>
    <row r="396" s="2" customFormat="1">
      <c r="A396" s="39"/>
      <c r="B396" s="40"/>
      <c r="C396" s="41"/>
      <c r="D396" s="237" t="s">
        <v>134</v>
      </c>
      <c r="E396" s="41"/>
      <c r="F396" s="238" t="s">
        <v>420</v>
      </c>
      <c r="G396" s="41"/>
      <c r="H396" s="41"/>
      <c r="I396" s="234"/>
      <c r="J396" s="41"/>
      <c r="K396" s="41"/>
      <c r="L396" s="45"/>
      <c r="M396" s="235"/>
      <c r="N396" s="236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134</v>
      </c>
      <c r="AU396" s="18" t="s">
        <v>83</v>
      </c>
    </row>
    <row r="397" s="13" customFormat="1">
      <c r="A397" s="13"/>
      <c r="B397" s="239"/>
      <c r="C397" s="240"/>
      <c r="D397" s="232" t="s">
        <v>136</v>
      </c>
      <c r="E397" s="241" t="s">
        <v>1</v>
      </c>
      <c r="F397" s="242" t="s">
        <v>421</v>
      </c>
      <c r="G397" s="240"/>
      <c r="H397" s="241" t="s">
        <v>1</v>
      </c>
      <c r="I397" s="243"/>
      <c r="J397" s="240"/>
      <c r="K397" s="240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136</v>
      </c>
      <c r="AU397" s="248" t="s">
        <v>83</v>
      </c>
      <c r="AV397" s="13" t="s">
        <v>81</v>
      </c>
      <c r="AW397" s="13" t="s">
        <v>30</v>
      </c>
      <c r="AX397" s="13" t="s">
        <v>73</v>
      </c>
      <c r="AY397" s="248" t="s">
        <v>123</v>
      </c>
    </row>
    <row r="398" s="14" customFormat="1">
      <c r="A398" s="14"/>
      <c r="B398" s="249"/>
      <c r="C398" s="250"/>
      <c r="D398" s="232" t="s">
        <v>136</v>
      </c>
      <c r="E398" s="251" t="s">
        <v>1</v>
      </c>
      <c r="F398" s="252" t="s">
        <v>422</v>
      </c>
      <c r="G398" s="250"/>
      <c r="H398" s="253">
        <v>1.488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136</v>
      </c>
      <c r="AU398" s="259" t="s">
        <v>83</v>
      </c>
      <c r="AV398" s="14" t="s">
        <v>83</v>
      </c>
      <c r="AW398" s="14" t="s">
        <v>30</v>
      </c>
      <c r="AX398" s="14" t="s">
        <v>73</v>
      </c>
      <c r="AY398" s="259" t="s">
        <v>123</v>
      </c>
    </row>
    <row r="399" s="15" customFormat="1">
      <c r="A399" s="15"/>
      <c r="B399" s="260"/>
      <c r="C399" s="261"/>
      <c r="D399" s="232" t="s">
        <v>136</v>
      </c>
      <c r="E399" s="262" t="s">
        <v>1</v>
      </c>
      <c r="F399" s="263" t="s">
        <v>139</v>
      </c>
      <c r="G399" s="261"/>
      <c r="H399" s="264">
        <v>1.488</v>
      </c>
      <c r="I399" s="265"/>
      <c r="J399" s="261"/>
      <c r="K399" s="261"/>
      <c r="L399" s="266"/>
      <c r="M399" s="267"/>
      <c r="N399" s="268"/>
      <c r="O399" s="268"/>
      <c r="P399" s="268"/>
      <c r="Q399" s="268"/>
      <c r="R399" s="268"/>
      <c r="S399" s="268"/>
      <c r="T399" s="269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0" t="s">
        <v>136</v>
      </c>
      <c r="AU399" s="270" t="s">
        <v>83</v>
      </c>
      <c r="AV399" s="15" t="s">
        <v>130</v>
      </c>
      <c r="AW399" s="15" t="s">
        <v>30</v>
      </c>
      <c r="AX399" s="15" t="s">
        <v>81</v>
      </c>
      <c r="AY399" s="270" t="s">
        <v>123</v>
      </c>
    </row>
    <row r="400" s="2" customFormat="1" ht="24.15" customHeight="1">
      <c r="A400" s="39"/>
      <c r="B400" s="40"/>
      <c r="C400" s="219" t="s">
        <v>423</v>
      </c>
      <c r="D400" s="219" t="s">
        <v>125</v>
      </c>
      <c r="E400" s="220" t="s">
        <v>424</v>
      </c>
      <c r="F400" s="221" t="s">
        <v>425</v>
      </c>
      <c r="G400" s="222" t="s">
        <v>128</v>
      </c>
      <c r="H400" s="223">
        <v>1.488</v>
      </c>
      <c r="I400" s="224"/>
      <c r="J400" s="225">
        <f>ROUND(I400*H400,2)</f>
        <v>0</v>
      </c>
      <c r="K400" s="221" t="s">
        <v>129</v>
      </c>
      <c r="L400" s="45"/>
      <c r="M400" s="226" t="s">
        <v>1</v>
      </c>
      <c r="N400" s="227" t="s">
        <v>38</v>
      </c>
      <c r="O400" s="92"/>
      <c r="P400" s="228">
        <f>O400*H400</f>
        <v>0</v>
      </c>
      <c r="Q400" s="228">
        <v>0.02102</v>
      </c>
      <c r="R400" s="228">
        <f>Q400*H400</f>
        <v>0.031277760000000002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130</v>
      </c>
      <c r="AT400" s="230" t="s">
        <v>125</v>
      </c>
      <c r="AU400" s="230" t="s">
        <v>83</v>
      </c>
      <c r="AY400" s="18" t="s">
        <v>123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81</v>
      </c>
      <c r="BK400" s="231">
        <f>ROUND(I400*H400,2)</f>
        <v>0</v>
      </c>
      <c r="BL400" s="18" t="s">
        <v>130</v>
      </c>
      <c r="BM400" s="230" t="s">
        <v>426</v>
      </c>
    </row>
    <row r="401" s="2" customFormat="1">
      <c r="A401" s="39"/>
      <c r="B401" s="40"/>
      <c r="C401" s="41"/>
      <c r="D401" s="232" t="s">
        <v>132</v>
      </c>
      <c r="E401" s="41"/>
      <c r="F401" s="233" t="s">
        <v>427</v>
      </c>
      <c r="G401" s="41"/>
      <c r="H401" s="41"/>
      <c r="I401" s="234"/>
      <c r="J401" s="41"/>
      <c r="K401" s="41"/>
      <c r="L401" s="45"/>
      <c r="M401" s="235"/>
      <c r="N401" s="236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132</v>
      </c>
      <c r="AU401" s="18" t="s">
        <v>83</v>
      </c>
    </row>
    <row r="402" s="2" customFormat="1">
      <c r="A402" s="39"/>
      <c r="B402" s="40"/>
      <c r="C402" s="41"/>
      <c r="D402" s="237" t="s">
        <v>134</v>
      </c>
      <c r="E402" s="41"/>
      <c r="F402" s="238" t="s">
        <v>428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134</v>
      </c>
      <c r="AU402" s="18" t="s">
        <v>83</v>
      </c>
    </row>
    <row r="403" s="14" customFormat="1">
      <c r="A403" s="14"/>
      <c r="B403" s="249"/>
      <c r="C403" s="250"/>
      <c r="D403" s="232" t="s">
        <v>136</v>
      </c>
      <c r="E403" s="251" t="s">
        <v>1</v>
      </c>
      <c r="F403" s="252" t="s">
        <v>422</v>
      </c>
      <c r="G403" s="250"/>
      <c r="H403" s="253">
        <v>1.488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136</v>
      </c>
      <c r="AU403" s="259" t="s">
        <v>83</v>
      </c>
      <c r="AV403" s="14" t="s">
        <v>83</v>
      </c>
      <c r="AW403" s="14" t="s">
        <v>30</v>
      </c>
      <c r="AX403" s="14" t="s">
        <v>73</v>
      </c>
      <c r="AY403" s="259" t="s">
        <v>123</v>
      </c>
    </row>
    <row r="404" s="15" customFormat="1">
      <c r="A404" s="15"/>
      <c r="B404" s="260"/>
      <c r="C404" s="261"/>
      <c r="D404" s="232" t="s">
        <v>136</v>
      </c>
      <c r="E404" s="262" t="s">
        <v>1</v>
      </c>
      <c r="F404" s="263" t="s">
        <v>139</v>
      </c>
      <c r="G404" s="261"/>
      <c r="H404" s="264">
        <v>1.488</v>
      </c>
      <c r="I404" s="265"/>
      <c r="J404" s="261"/>
      <c r="K404" s="261"/>
      <c r="L404" s="266"/>
      <c r="M404" s="267"/>
      <c r="N404" s="268"/>
      <c r="O404" s="268"/>
      <c r="P404" s="268"/>
      <c r="Q404" s="268"/>
      <c r="R404" s="268"/>
      <c r="S404" s="268"/>
      <c r="T404" s="269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0" t="s">
        <v>136</v>
      </c>
      <c r="AU404" s="270" t="s">
        <v>83</v>
      </c>
      <c r="AV404" s="15" t="s">
        <v>130</v>
      </c>
      <c r="AW404" s="15" t="s">
        <v>30</v>
      </c>
      <c r="AX404" s="15" t="s">
        <v>81</v>
      </c>
      <c r="AY404" s="270" t="s">
        <v>123</v>
      </c>
    </row>
    <row r="405" s="2" customFormat="1" ht="24.15" customHeight="1">
      <c r="A405" s="39"/>
      <c r="B405" s="40"/>
      <c r="C405" s="219" t="s">
        <v>429</v>
      </c>
      <c r="D405" s="219" t="s">
        <v>125</v>
      </c>
      <c r="E405" s="220" t="s">
        <v>430</v>
      </c>
      <c r="F405" s="221" t="s">
        <v>431</v>
      </c>
      <c r="G405" s="222" t="s">
        <v>179</v>
      </c>
      <c r="H405" s="223">
        <v>3.141</v>
      </c>
      <c r="I405" s="224"/>
      <c r="J405" s="225">
        <f>ROUND(I405*H405,2)</f>
        <v>0</v>
      </c>
      <c r="K405" s="221" t="s">
        <v>129</v>
      </c>
      <c r="L405" s="45"/>
      <c r="M405" s="226" t="s">
        <v>1</v>
      </c>
      <c r="N405" s="227" t="s">
        <v>38</v>
      </c>
      <c r="O405" s="92"/>
      <c r="P405" s="228">
        <f>O405*H405</f>
        <v>0</v>
      </c>
      <c r="Q405" s="228">
        <v>2.3050199999999998</v>
      </c>
      <c r="R405" s="228">
        <f>Q405*H405</f>
        <v>7.2400678199999993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130</v>
      </c>
      <c r="AT405" s="230" t="s">
        <v>125</v>
      </c>
      <c r="AU405" s="230" t="s">
        <v>83</v>
      </c>
      <c r="AY405" s="18" t="s">
        <v>123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81</v>
      </c>
      <c r="BK405" s="231">
        <f>ROUND(I405*H405,2)</f>
        <v>0</v>
      </c>
      <c r="BL405" s="18" t="s">
        <v>130</v>
      </c>
      <c r="BM405" s="230" t="s">
        <v>432</v>
      </c>
    </row>
    <row r="406" s="2" customFormat="1">
      <c r="A406" s="39"/>
      <c r="B406" s="40"/>
      <c r="C406" s="41"/>
      <c r="D406" s="232" t="s">
        <v>132</v>
      </c>
      <c r="E406" s="41"/>
      <c r="F406" s="233" t="s">
        <v>433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132</v>
      </c>
      <c r="AU406" s="18" t="s">
        <v>83</v>
      </c>
    </row>
    <row r="407" s="2" customFormat="1">
      <c r="A407" s="39"/>
      <c r="B407" s="40"/>
      <c r="C407" s="41"/>
      <c r="D407" s="237" t="s">
        <v>134</v>
      </c>
      <c r="E407" s="41"/>
      <c r="F407" s="238" t="s">
        <v>434</v>
      </c>
      <c r="G407" s="41"/>
      <c r="H407" s="41"/>
      <c r="I407" s="234"/>
      <c r="J407" s="41"/>
      <c r="K407" s="41"/>
      <c r="L407" s="45"/>
      <c r="M407" s="235"/>
      <c r="N407" s="236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134</v>
      </c>
      <c r="AU407" s="18" t="s">
        <v>83</v>
      </c>
    </row>
    <row r="408" s="13" customFormat="1">
      <c r="A408" s="13"/>
      <c r="B408" s="239"/>
      <c r="C408" s="240"/>
      <c r="D408" s="232" t="s">
        <v>136</v>
      </c>
      <c r="E408" s="241" t="s">
        <v>1</v>
      </c>
      <c r="F408" s="242" t="s">
        <v>435</v>
      </c>
      <c r="G408" s="240"/>
      <c r="H408" s="241" t="s">
        <v>1</v>
      </c>
      <c r="I408" s="243"/>
      <c r="J408" s="240"/>
      <c r="K408" s="240"/>
      <c r="L408" s="244"/>
      <c r="M408" s="245"/>
      <c r="N408" s="246"/>
      <c r="O408" s="246"/>
      <c r="P408" s="246"/>
      <c r="Q408" s="246"/>
      <c r="R408" s="246"/>
      <c r="S408" s="246"/>
      <c r="T408" s="24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8" t="s">
        <v>136</v>
      </c>
      <c r="AU408" s="248" t="s">
        <v>83</v>
      </c>
      <c r="AV408" s="13" t="s">
        <v>81</v>
      </c>
      <c r="AW408" s="13" t="s">
        <v>30</v>
      </c>
      <c r="AX408" s="13" t="s">
        <v>73</v>
      </c>
      <c r="AY408" s="248" t="s">
        <v>123</v>
      </c>
    </row>
    <row r="409" s="13" customFormat="1">
      <c r="A409" s="13"/>
      <c r="B409" s="239"/>
      <c r="C409" s="240"/>
      <c r="D409" s="232" t="s">
        <v>136</v>
      </c>
      <c r="E409" s="241" t="s">
        <v>1</v>
      </c>
      <c r="F409" s="242" t="s">
        <v>436</v>
      </c>
      <c r="G409" s="240"/>
      <c r="H409" s="241" t="s">
        <v>1</v>
      </c>
      <c r="I409" s="243"/>
      <c r="J409" s="240"/>
      <c r="K409" s="240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136</v>
      </c>
      <c r="AU409" s="248" t="s">
        <v>83</v>
      </c>
      <c r="AV409" s="13" t="s">
        <v>81</v>
      </c>
      <c r="AW409" s="13" t="s">
        <v>30</v>
      </c>
      <c r="AX409" s="13" t="s">
        <v>73</v>
      </c>
      <c r="AY409" s="248" t="s">
        <v>123</v>
      </c>
    </row>
    <row r="410" s="14" customFormat="1">
      <c r="A410" s="14"/>
      <c r="B410" s="249"/>
      <c r="C410" s="250"/>
      <c r="D410" s="232" t="s">
        <v>136</v>
      </c>
      <c r="E410" s="251" t="s">
        <v>1</v>
      </c>
      <c r="F410" s="252" t="s">
        <v>437</v>
      </c>
      <c r="G410" s="250"/>
      <c r="H410" s="253">
        <v>1.4079999999999999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9" t="s">
        <v>136</v>
      </c>
      <c r="AU410" s="259" t="s">
        <v>83</v>
      </c>
      <c r="AV410" s="14" t="s">
        <v>83</v>
      </c>
      <c r="AW410" s="14" t="s">
        <v>30</v>
      </c>
      <c r="AX410" s="14" t="s">
        <v>73</v>
      </c>
      <c r="AY410" s="259" t="s">
        <v>123</v>
      </c>
    </row>
    <row r="411" s="13" customFormat="1">
      <c r="A411" s="13"/>
      <c r="B411" s="239"/>
      <c r="C411" s="240"/>
      <c r="D411" s="232" t="s">
        <v>136</v>
      </c>
      <c r="E411" s="241" t="s">
        <v>1</v>
      </c>
      <c r="F411" s="242" t="s">
        <v>438</v>
      </c>
      <c r="G411" s="240"/>
      <c r="H411" s="241" t="s">
        <v>1</v>
      </c>
      <c r="I411" s="243"/>
      <c r="J411" s="240"/>
      <c r="K411" s="240"/>
      <c r="L411" s="244"/>
      <c r="M411" s="245"/>
      <c r="N411" s="246"/>
      <c r="O411" s="246"/>
      <c r="P411" s="246"/>
      <c r="Q411" s="246"/>
      <c r="R411" s="246"/>
      <c r="S411" s="246"/>
      <c r="T411" s="24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8" t="s">
        <v>136</v>
      </c>
      <c r="AU411" s="248" t="s">
        <v>83</v>
      </c>
      <c r="AV411" s="13" t="s">
        <v>81</v>
      </c>
      <c r="AW411" s="13" t="s">
        <v>30</v>
      </c>
      <c r="AX411" s="13" t="s">
        <v>73</v>
      </c>
      <c r="AY411" s="248" t="s">
        <v>123</v>
      </c>
    </row>
    <row r="412" s="14" customFormat="1">
      <c r="A412" s="14"/>
      <c r="B412" s="249"/>
      <c r="C412" s="250"/>
      <c r="D412" s="232" t="s">
        <v>136</v>
      </c>
      <c r="E412" s="251" t="s">
        <v>1</v>
      </c>
      <c r="F412" s="252" t="s">
        <v>439</v>
      </c>
      <c r="G412" s="250"/>
      <c r="H412" s="253">
        <v>1.7330000000000001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9" t="s">
        <v>136</v>
      </c>
      <c r="AU412" s="259" t="s">
        <v>83</v>
      </c>
      <c r="AV412" s="14" t="s">
        <v>83</v>
      </c>
      <c r="AW412" s="14" t="s">
        <v>30</v>
      </c>
      <c r="AX412" s="14" t="s">
        <v>73</v>
      </c>
      <c r="AY412" s="259" t="s">
        <v>123</v>
      </c>
    </row>
    <row r="413" s="15" customFormat="1">
      <c r="A413" s="15"/>
      <c r="B413" s="260"/>
      <c r="C413" s="261"/>
      <c r="D413" s="232" t="s">
        <v>136</v>
      </c>
      <c r="E413" s="262" t="s">
        <v>1</v>
      </c>
      <c r="F413" s="263" t="s">
        <v>139</v>
      </c>
      <c r="G413" s="261"/>
      <c r="H413" s="264">
        <v>3.141</v>
      </c>
      <c r="I413" s="265"/>
      <c r="J413" s="261"/>
      <c r="K413" s="261"/>
      <c r="L413" s="266"/>
      <c r="M413" s="267"/>
      <c r="N413" s="268"/>
      <c r="O413" s="268"/>
      <c r="P413" s="268"/>
      <c r="Q413" s="268"/>
      <c r="R413" s="268"/>
      <c r="S413" s="268"/>
      <c r="T413" s="26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0" t="s">
        <v>136</v>
      </c>
      <c r="AU413" s="270" t="s">
        <v>83</v>
      </c>
      <c r="AV413" s="15" t="s">
        <v>130</v>
      </c>
      <c r="AW413" s="15" t="s">
        <v>30</v>
      </c>
      <c r="AX413" s="15" t="s">
        <v>81</v>
      </c>
      <c r="AY413" s="270" t="s">
        <v>123</v>
      </c>
    </row>
    <row r="414" s="2" customFormat="1" ht="24.15" customHeight="1">
      <c r="A414" s="39"/>
      <c r="B414" s="40"/>
      <c r="C414" s="219" t="s">
        <v>440</v>
      </c>
      <c r="D414" s="219" t="s">
        <v>125</v>
      </c>
      <c r="E414" s="220" t="s">
        <v>441</v>
      </c>
      <c r="F414" s="221" t="s">
        <v>442</v>
      </c>
      <c r="G414" s="222" t="s">
        <v>179</v>
      </c>
      <c r="H414" s="223">
        <v>74</v>
      </c>
      <c r="I414" s="224"/>
      <c r="J414" s="225">
        <f>ROUND(I414*H414,2)</f>
        <v>0</v>
      </c>
      <c r="K414" s="221" t="s">
        <v>129</v>
      </c>
      <c r="L414" s="45"/>
      <c r="M414" s="226" t="s">
        <v>1</v>
      </c>
      <c r="N414" s="227" t="s">
        <v>38</v>
      </c>
      <c r="O414" s="92"/>
      <c r="P414" s="228">
        <f>O414*H414</f>
        <v>0</v>
      </c>
      <c r="Q414" s="228">
        <v>2.5058699999999998</v>
      </c>
      <c r="R414" s="228">
        <f>Q414*H414</f>
        <v>185.43437999999998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130</v>
      </c>
      <c r="AT414" s="230" t="s">
        <v>125</v>
      </c>
      <c r="AU414" s="230" t="s">
        <v>83</v>
      </c>
      <c r="AY414" s="18" t="s">
        <v>123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81</v>
      </c>
      <c r="BK414" s="231">
        <f>ROUND(I414*H414,2)</f>
        <v>0</v>
      </c>
      <c r="BL414" s="18" t="s">
        <v>130</v>
      </c>
      <c r="BM414" s="230" t="s">
        <v>443</v>
      </c>
    </row>
    <row r="415" s="2" customFormat="1">
      <c r="A415" s="39"/>
      <c r="B415" s="40"/>
      <c r="C415" s="41"/>
      <c r="D415" s="232" t="s">
        <v>132</v>
      </c>
      <c r="E415" s="41"/>
      <c r="F415" s="233" t="s">
        <v>444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132</v>
      </c>
      <c r="AU415" s="18" t="s">
        <v>83</v>
      </c>
    </row>
    <row r="416" s="2" customFormat="1">
      <c r="A416" s="39"/>
      <c r="B416" s="40"/>
      <c r="C416" s="41"/>
      <c r="D416" s="237" t="s">
        <v>134</v>
      </c>
      <c r="E416" s="41"/>
      <c r="F416" s="238" t="s">
        <v>445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134</v>
      </c>
      <c r="AU416" s="18" t="s">
        <v>83</v>
      </c>
    </row>
    <row r="417" s="13" customFormat="1">
      <c r="A417" s="13"/>
      <c r="B417" s="239"/>
      <c r="C417" s="240"/>
      <c r="D417" s="232" t="s">
        <v>136</v>
      </c>
      <c r="E417" s="241" t="s">
        <v>1</v>
      </c>
      <c r="F417" s="242" t="s">
        <v>410</v>
      </c>
      <c r="G417" s="240"/>
      <c r="H417" s="241" t="s">
        <v>1</v>
      </c>
      <c r="I417" s="243"/>
      <c r="J417" s="240"/>
      <c r="K417" s="240"/>
      <c r="L417" s="244"/>
      <c r="M417" s="245"/>
      <c r="N417" s="246"/>
      <c r="O417" s="246"/>
      <c r="P417" s="246"/>
      <c r="Q417" s="246"/>
      <c r="R417" s="246"/>
      <c r="S417" s="246"/>
      <c r="T417" s="24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136</v>
      </c>
      <c r="AU417" s="248" t="s">
        <v>83</v>
      </c>
      <c r="AV417" s="13" t="s">
        <v>81</v>
      </c>
      <c r="AW417" s="13" t="s">
        <v>30</v>
      </c>
      <c r="AX417" s="13" t="s">
        <v>73</v>
      </c>
      <c r="AY417" s="248" t="s">
        <v>123</v>
      </c>
    </row>
    <row r="418" s="13" customFormat="1">
      <c r="A418" s="13"/>
      <c r="B418" s="239"/>
      <c r="C418" s="240"/>
      <c r="D418" s="232" t="s">
        <v>136</v>
      </c>
      <c r="E418" s="241" t="s">
        <v>1</v>
      </c>
      <c r="F418" s="242" t="s">
        <v>446</v>
      </c>
      <c r="G418" s="240"/>
      <c r="H418" s="241" t="s">
        <v>1</v>
      </c>
      <c r="I418" s="243"/>
      <c r="J418" s="240"/>
      <c r="K418" s="240"/>
      <c r="L418" s="244"/>
      <c r="M418" s="245"/>
      <c r="N418" s="246"/>
      <c r="O418" s="246"/>
      <c r="P418" s="246"/>
      <c r="Q418" s="246"/>
      <c r="R418" s="246"/>
      <c r="S418" s="246"/>
      <c r="T418" s="24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8" t="s">
        <v>136</v>
      </c>
      <c r="AU418" s="248" t="s">
        <v>83</v>
      </c>
      <c r="AV418" s="13" t="s">
        <v>81</v>
      </c>
      <c r="AW418" s="13" t="s">
        <v>30</v>
      </c>
      <c r="AX418" s="13" t="s">
        <v>73</v>
      </c>
      <c r="AY418" s="248" t="s">
        <v>123</v>
      </c>
    </row>
    <row r="419" s="14" customFormat="1">
      <c r="A419" s="14"/>
      <c r="B419" s="249"/>
      <c r="C419" s="250"/>
      <c r="D419" s="232" t="s">
        <v>136</v>
      </c>
      <c r="E419" s="251" t="s">
        <v>1</v>
      </c>
      <c r="F419" s="252" t="s">
        <v>447</v>
      </c>
      <c r="G419" s="250"/>
      <c r="H419" s="253">
        <v>34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9" t="s">
        <v>136</v>
      </c>
      <c r="AU419" s="259" t="s">
        <v>83</v>
      </c>
      <c r="AV419" s="14" t="s">
        <v>83</v>
      </c>
      <c r="AW419" s="14" t="s">
        <v>30</v>
      </c>
      <c r="AX419" s="14" t="s">
        <v>73</v>
      </c>
      <c r="AY419" s="259" t="s">
        <v>123</v>
      </c>
    </row>
    <row r="420" s="13" customFormat="1">
      <c r="A420" s="13"/>
      <c r="B420" s="239"/>
      <c r="C420" s="240"/>
      <c r="D420" s="232" t="s">
        <v>136</v>
      </c>
      <c r="E420" s="241" t="s">
        <v>1</v>
      </c>
      <c r="F420" s="242" t="s">
        <v>448</v>
      </c>
      <c r="G420" s="240"/>
      <c r="H420" s="241" t="s">
        <v>1</v>
      </c>
      <c r="I420" s="243"/>
      <c r="J420" s="240"/>
      <c r="K420" s="240"/>
      <c r="L420" s="244"/>
      <c r="M420" s="245"/>
      <c r="N420" s="246"/>
      <c r="O420" s="246"/>
      <c r="P420" s="246"/>
      <c r="Q420" s="246"/>
      <c r="R420" s="246"/>
      <c r="S420" s="246"/>
      <c r="T420" s="24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8" t="s">
        <v>136</v>
      </c>
      <c r="AU420" s="248" t="s">
        <v>83</v>
      </c>
      <c r="AV420" s="13" t="s">
        <v>81</v>
      </c>
      <c r="AW420" s="13" t="s">
        <v>30</v>
      </c>
      <c r="AX420" s="13" t="s">
        <v>73</v>
      </c>
      <c r="AY420" s="248" t="s">
        <v>123</v>
      </c>
    </row>
    <row r="421" s="14" customFormat="1">
      <c r="A421" s="14"/>
      <c r="B421" s="249"/>
      <c r="C421" s="250"/>
      <c r="D421" s="232" t="s">
        <v>136</v>
      </c>
      <c r="E421" s="251" t="s">
        <v>1</v>
      </c>
      <c r="F421" s="252" t="s">
        <v>449</v>
      </c>
      <c r="G421" s="250"/>
      <c r="H421" s="253">
        <v>40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136</v>
      </c>
      <c r="AU421" s="259" t="s">
        <v>83</v>
      </c>
      <c r="AV421" s="14" t="s">
        <v>83</v>
      </c>
      <c r="AW421" s="14" t="s">
        <v>30</v>
      </c>
      <c r="AX421" s="14" t="s">
        <v>73</v>
      </c>
      <c r="AY421" s="259" t="s">
        <v>123</v>
      </c>
    </row>
    <row r="422" s="15" customFormat="1">
      <c r="A422" s="15"/>
      <c r="B422" s="260"/>
      <c r="C422" s="261"/>
      <c r="D422" s="232" t="s">
        <v>136</v>
      </c>
      <c r="E422" s="262" t="s">
        <v>1</v>
      </c>
      <c r="F422" s="263" t="s">
        <v>139</v>
      </c>
      <c r="G422" s="261"/>
      <c r="H422" s="264">
        <v>74</v>
      </c>
      <c r="I422" s="265"/>
      <c r="J422" s="261"/>
      <c r="K422" s="261"/>
      <c r="L422" s="266"/>
      <c r="M422" s="267"/>
      <c r="N422" s="268"/>
      <c r="O422" s="268"/>
      <c r="P422" s="268"/>
      <c r="Q422" s="268"/>
      <c r="R422" s="268"/>
      <c r="S422" s="268"/>
      <c r="T422" s="26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0" t="s">
        <v>136</v>
      </c>
      <c r="AU422" s="270" t="s">
        <v>83</v>
      </c>
      <c r="AV422" s="15" t="s">
        <v>130</v>
      </c>
      <c r="AW422" s="15" t="s">
        <v>30</v>
      </c>
      <c r="AX422" s="15" t="s">
        <v>81</v>
      </c>
      <c r="AY422" s="270" t="s">
        <v>123</v>
      </c>
    </row>
    <row r="423" s="2" customFormat="1" ht="33" customHeight="1">
      <c r="A423" s="39"/>
      <c r="B423" s="40"/>
      <c r="C423" s="219" t="s">
        <v>450</v>
      </c>
      <c r="D423" s="219" t="s">
        <v>125</v>
      </c>
      <c r="E423" s="220" t="s">
        <v>451</v>
      </c>
      <c r="F423" s="221" t="s">
        <v>452</v>
      </c>
      <c r="G423" s="222" t="s">
        <v>128</v>
      </c>
      <c r="H423" s="223">
        <v>2.3999999999999999</v>
      </c>
      <c r="I423" s="224"/>
      <c r="J423" s="225">
        <f>ROUND(I423*H423,2)</f>
        <v>0</v>
      </c>
      <c r="K423" s="221" t="s">
        <v>129</v>
      </c>
      <c r="L423" s="45"/>
      <c r="M423" s="226" t="s">
        <v>1</v>
      </c>
      <c r="N423" s="227" t="s">
        <v>38</v>
      </c>
      <c r="O423" s="92"/>
      <c r="P423" s="228">
        <f>O423*H423</f>
        <v>0</v>
      </c>
      <c r="Q423" s="228">
        <v>1.031199</v>
      </c>
      <c r="R423" s="228">
        <f>Q423*H423</f>
        <v>2.4748775999999997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130</v>
      </c>
      <c r="AT423" s="230" t="s">
        <v>125</v>
      </c>
      <c r="AU423" s="230" t="s">
        <v>83</v>
      </c>
      <c r="AY423" s="18" t="s">
        <v>123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81</v>
      </c>
      <c r="BK423" s="231">
        <f>ROUND(I423*H423,2)</f>
        <v>0</v>
      </c>
      <c r="BL423" s="18" t="s">
        <v>130</v>
      </c>
      <c r="BM423" s="230" t="s">
        <v>453</v>
      </c>
    </row>
    <row r="424" s="2" customFormat="1">
      <c r="A424" s="39"/>
      <c r="B424" s="40"/>
      <c r="C424" s="41"/>
      <c r="D424" s="232" t="s">
        <v>132</v>
      </c>
      <c r="E424" s="41"/>
      <c r="F424" s="233" t="s">
        <v>454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132</v>
      </c>
      <c r="AU424" s="18" t="s">
        <v>83</v>
      </c>
    </row>
    <row r="425" s="2" customFormat="1">
      <c r="A425" s="39"/>
      <c r="B425" s="40"/>
      <c r="C425" s="41"/>
      <c r="D425" s="237" t="s">
        <v>134</v>
      </c>
      <c r="E425" s="41"/>
      <c r="F425" s="238" t="s">
        <v>455</v>
      </c>
      <c r="G425" s="41"/>
      <c r="H425" s="41"/>
      <c r="I425" s="234"/>
      <c r="J425" s="41"/>
      <c r="K425" s="41"/>
      <c r="L425" s="45"/>
      <c r="M425" s="235"/>
      <c r="N425" s="236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134</v>
      </c>
      <c r="AU425" s="18" t="s">
        <v>83</v>
      </c>
    </row>
    <row r="426" s="13" customFormat="1">
      <c r="A426" s="13"/>
      <c r="B426" s="239"/>
      <c r="C426" s="240"/>
      <c r="D426" s="232" t="s">
        <v>136</v>
      </c>
      <c r="E426" s="241" t="s">
        <v>1</v>
      </c>
      <c r="F426" s="242" t="s">
        <v>456</v>
      </c>
      <c r="G426" s="240"/>
      <c r="H426" s="241" t="s">
        <v>1</v>
      </c>
      <c r="I426" s="243"/>
      <c r="J426" s="240"/>
      <c r="K426" s="240"/>
      <c r="L426" s="244"/>
      <c r="M426" s="245"/>
      <c r="N426" s="246"/>
      <c r="O426" s="246"/>
      <c r="P426" s="246"/>
      <c r="Q426" s="246"/>
      <c r="R426" s="246"/>
      <c r="S426" s="246"/>
      <c r="T426" s="24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8" t="s">
        <v>136</v>
      </c>
      <c r="AU426" s="248" t="s">
        <v>83</v>
      </c>
      <c r="AV426" s="13" t="s">
        <v>81</v>
      </c>
      <c r="AW426" s="13" t="s">
        <v>30</v>
      </c>
      <c r="AX426" s="13" t="s">
        <v>73</v>
      </c>
      <c r="AY426" s="248" t="s">
        <v>123</v>
      </c>
    </row>
    <row r="427" s="14" customFormat="1">
      <c r="A427" s="14"/>
      <c r="B427" s="249"/>
      <c r="C427" s="250"/>
      <c r="D427" s="232" t="s">
        <v>136</v>
      </c>
      <c r="E427" s="251" t="s">
        <v>1</v>
      </c>
      <c r="F427" s="252" t="s">
        <v>457</v>
      </c>
      <c r="G427" s="250"/>
      <c r="H427" s="253">
        <v>2.3999999999999999</v>
      </c>
      <c r="I427" s="254"/>
      <c r="J427" s="250"/>
      <c r="K427" s="250"/>
      <c r="L427" s="255"/>
      <c r="M427" s="256"/>
      <c r="N427" s="257"/>
      <c r="O427" s="257"/>
      <c r="P427" s="257"/>
      <c r="Q427" s="257"/>
      <c r="R427" s="257"/>
      <c r="S427" s="257"/>
      <c r="T427" s="25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9" t="s">
        <v>136</v>
      </c>
      <c r="AU427" s="259" t="s">
        <v>83</v>
      </c>
      <c r="AV427" s="14" t="s">
        <v>83</v>
      </c>
      <c r="AW427" s="14" t="s">
        <v>30</v>
      </c>
      <c r="AX427" s="14" t="s">
        <v>73</v>
      </c>
      <c r="AY427" s="259" t="s">
        <v>123</v>
      </c>
    </row>
    <row r="428" s="15" customFormat="1">
      <c r="A428" s="15"/>
      <c r="B428" s="260"/>
      <c r="C428" s="261"/>
      <c r="D428" s="232" t="s">
        <v>136</v>
      </c>
      <c r="E428" s="262" t="s">
        <v>1</v>
      </c>
      <c r="F428" s="263" t="s">
        <v>139</v>
      </c>
      <c r="G428" s="261"/>
      <c r="H428" s="264">
        <v>2.3999999999999999</v>
      </c>
      <c r="I428" s="265"/>
      <c r="J428" s="261"/>
      <c r="K428" s="261"/>
      <c r="L428" s="266"/>
      <c r="M428" s="267"/>
      <c r="N428" s="268"/>
      <c r="O428" s="268"/>
      <c r="P428" s="268"/>
      <c r="Q428" s="268"/>
      <c r="R428" s="268"/>
      <c r="S428" s="268"/>
      <c r="T428" s="26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0" t="s">
        <v>136</v>
      </c>
      <c r="AU428" s="270" t="s">
        <v>83</v>
      </c>
      <c r="AV428" s="15" t="s">
        <v>130</v>
      </c>
      <c r="AW428" s="15" t="s">
        <v>30</v>
      </c>
      <c r="AX428" s="15" t="s">
        <v>81</v>
      </c>
      <c r="AY428" s="270" t="s">
        <v>123</v>
      </c>
    </row>
    <row r="429" s="12" customFormat="1" ht="22.8" customHeight="1">
      <c r="A429" s="12"/>
      <c r="B429" s="203"/>
      <c r="C429" s="204"/>
      <c r="D429" s="205" t="s">
        <v>72</v>
      </c>
      <c r="E429" s="217" t="s">
        <v>164</v>
      </c>
      <c r="F429" s="217" t="s">
        <v>458</v>
      </c>
      <c r="G429" s="204"/>
      <c r="H429" s="204"/>
      <c r="I429" s="207"/>
      <c r="J429" s="218">
        <f>BK429</f>
        <v>0</v>
      </c>
      <c r="K429" s="204"/>
      <c r="L429" s="209"/>
      <c r="M429" s="210"/>
      <c r="N429" s="211"/>
      <c r="O429" s="211"/>
      <c r="P429" s="212">
        <f>SUM(P430:P436)</f>
        <v>0</v>
      </c>
      <c r="Q429" s="211"/>
      <c r="R429" s="212">
        <f>SUM(R430:R436)</f>
        <v>26.914367600000002</v>
      </c>
      <c r="S429" s="211"/>
      <c r="T429" s="213">
        <f>SUM(T430:T436)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4" t="s">
        <v>81</v>
      </c>
      <c r="AT429" s="215" t="s">
        <v>72</v>
      </c>
      <c r="AU429" s="215" t="s">
        <v>81</v>
      </c>
      <c r="AY429" s="214" t="s">
        <v>123</v>
      </c>
      <c r="BK429" s="216">
        <f>SUM(BK430:BK436)</f>
        <v>0</v>
      </c>
    </row>
    <row r="430" s="2" customFormat="1" ht="24.15" customHeight="1">
      <c r="A430" s="39"/>
      <c r="B430" s="40"/>
      <c r="C430" s="219" t="s">
        <v>447</v>
      </c>
      <c r="D430" s="219" t="s">
        <v>125</v>
      </c>
      <c r="E430" s="220" t="s">
        <v>459</v>
      </c>
      <c r="F430" s="221" t="s">
        <v>460</v>
      </c>
      <c r="G430" s="222" t="s">
        <v>128</v>
      </c>
      <c r="H430" s="223">
        <v>351.59199999999998</v>
      </c>
      <c r="I430" s="224"/>
      <c r="J430" s="225">
        <f>ROUND(I430*H430,2)</f>
        <v>0</v>
      </c>
      <c r="K430" s="221" t="s">
        <v>129</v>
      </c>
      <c r="L430" s="45"/>
      <c r="M430" s="226" t="s">
        <v>1</v>
      </c>
      <c r="N430" s="227" t="s">
        <v>38</v>
      </c>
      <c r="O430" s="92"/>
      <c r="P430" s="228">
        <f>O430*H430</f>
        <v>0</v>
      </c>
      <c r="Q430" s="228">
        <v>0.076550000000000007</v>
      </c>
      <c r="R430" s="228">
        <f>Q430*H430</f>
        <v>26.914367600000002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130</v>
      </c>
      <c r="AT430" s="230" t="s">
        <v>125</v>
      </c>
      <c r="AU430" s="230" t="s">
        <v>83</v>
      </c>
      <c r="AY430" s="18" t="s">
        <v>123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81</v>
      </c>
      <c r="BK430" s="231">
        <f>ROUND(I430*H430,2)</f>
        <v>0</v>
      </c>
      <c r="BL430" s="18" t="s">
        <v>130</v>
      </c>
      <c r="BM430" s="230" t="s">
        <v>461</v>
      </c>
    </row>
    <row r="431" s="2" customFormat="1">
      <c r="A431" s="39"/>
      <c r="B431" s="40"/>
      <c r="C431" s="41"/>
      <c r="D431" s="232" t="s">
        <v>132</v>
      </c>
      <c r="E431" s="41"/>
      <c r="F431" s="233" t="s">
        <v>462</v>
      </c>
      <c r="G431" s="41"/>
      <c r="H431" s="41"/>
      <c r="I431" s="234"/>
      <c r="J431" s="41"/>
      <c r="K431" s="41"/>
      <c r="L431" s="45"/>
      <c r="M431" s="235"/>
      <c r="N431" s="23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132</v>
      </c>
      <c r="AU431" s="18" t="s">
        <v>83</v>
      </c>
    </row>
    <row r="432" s="2" customFormat="1">
      <c r="A432" s="39"/>
      <c r="B432" s="40"/>
      <c r="C432" s="41"/>
      <c r="D432" s="237" t="s">
        <v>134</v>
      </c>
      <c r="E432" s="41"/>
      <c r="F432" s="238" t="s">
        <v>463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134</v>
      </c>
      <c r="AU432" s="18" t="s">
        <v>83</v>
      </c>
    </row>
    <row r="433" s="2" customFormat="1">
      <c r="A433" s="39"/>
      <c r="B433" s="40"/>
      <c r="C433" s="41"/>
      <c r="D433" s="232" t="s">
        <v>206</v>
      </c>
      <c r="E433" s="41"/>
      <c r="F433" s="271" t="s">
        <v>464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206</v>
      </c>
      <c r="AU433" s="18" t="s">
        <v>83</v>
      </c>
    </row>
    <row r="434" s="13" customFormat="1">
      <c r="A434" s="13"/>
      <c r="B434" s="239"/>
      <c r="C434" s="240"/>
      <c r="D434" s="232" t="s">
        <v>136</v>
      </c>
      <c r="E434" s="241" t="s">
        <v>1</v>
      </c>
      <c r="F434" s="242" t="s">
        <v>465</v>
      </c>
      <c r="G434" s="240"/>
      <c r="H434" s="241" t="s">
        <v>1</v>
      </c>
      <c r="I434" s="243"/>
      <c r="J434" s="240"/>
      <c r="K434" s="240"/>
      <c r="L434" s="244"/>
      <c r="M434" s="245"/>
      <c r="N434" s="246"/>
      <c r="O434" s="246"/>
      <c r="P434" s="246"/>
      <c r="Q434" s="246"/>
      <c r="R434" s="246"/>
      <c r="S434" s="246"/>
      <c r="T434" s="24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8" t="s">
        <v>136</v>
      </c>
      <c r="AU434" s="248" t="s">
        <v>83</v>
      </c>
      <c r="AV434" s="13" t="s">
        <v>81</v>
      </c>
      <c r="AW434" s="13" t="s">
        <v>30</v>
      </c>
      <c r="AX434" s="13" t="s">
        <v>73</v>
      </c>
      <c r="AY434" s="248" t="s">
        <v>123</v>
      </c>
    </row>
    <row r="435" s="14" customFormat="1">
      <c r="A435" s="14"/>
      <c r="B435" s="249"/>
      <c r="C435" s="250"/>
      <c r="D435" s="232" t="s">
        <v>136</v>
      </c>
      <c r="E435" s="251" t="s">
        <v>1</v>
      </c>
      <c r="F435" s="252" t="s">
        <v>466</v>
      </c>
      <c r="G435" s="250"/>
      <c r="H435" s="253">
        <v>351.59199999999998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9" t="s">
        <v>136</v>
      </c>
      <c r="AU435" s="259" t="s">
        <v>83</v>
      </c>
      <c r="AV435" s="14" t="s">
        <v>83</v>
      </c>
      <c r="AW435" s="14" t="s">
        <v>30</v>
      </c>
      <c r="AX435" s="14" t="s">
        <v>73</v>
      </c>
      <c r="AY435" s="259" t="s">
        <v>123</v>
      </c>
    </row>
    <row r="436" s="15" customFormat="1">
      <c r="A436" s="15"/>
      <c r="B436" s="260"/>
      <c r="C436" s="261"/>
      <c r="D436" s="232" t="s">
        <v>136</v>
      </c>
      <c r="E436" s="262" t="s">
        <v>1</v>
      </c>
      <c r="F436" s="263" t="s">
        <v>139</v>
      </c>
      <c r="G436" s="261"/>
      <c r="H436" s="264">
        <v>351.59199999999998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0" t="s">
        <v>136</v>
      </c>
      <c r="AU436" s="270" t="s">
        <v>83</v>
      </c>
      <c r="AV436" s="15" t="s">
        <v>130</v>
      </c>
      <c r="AW436" s="15" t="s">
        <v>30</v>
      </c>
      <c r="AX436" s="15" t="s">
        <v>81</v>
      </c>
      <c r="AY436" s="270" t="s">
        <v>123</v>
      </c>
    </row>
    <row r="437" s="12" customFormat="1" ht="22.8" customHeight="1">
      <c r="A437" s="12"/>
      <c r="B437" s="203"/>
      <c r="C437" s="204"/>
      <c r="D437" s="205" t="s">
        <v>72</v>
      </c>
      <c r="E437" s="217" t="s">
        <v>176</v>
      </c>
      <c r="F437" s="217" t="s">
        <v>467</v>
      </c>
      <c r="G437" s="204"/>
      <c r="H437" s="204"/>
      <c r="I437" s="207"/>
      <c r="J437" s="218">
        <f>BK437</f>
        <v>0</v>
      </c>
      <c r="K437" s="204"/>
      <c r="L437" s="209"/>
      <c r="M437" s="210"/>
      <c r="N437" s="211"/>
      <c r="O437" s="211"/>
      <c r="P437" s="212">
        <f>SUM(P438:P485)</f>
        <v>0</v>
      </c>
      <c r="Q437" s="211"/>
      <c r="R437" s="212">
        <f>SUM(R438:R485)</f>
        <v>18.218758285</v>
      </c>
      <c r="S437" s="211"/>
      <c r="T437" s="213">
        <f>SUM(T438:T485)</f>
        <v>19.953749999999999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4" t="s">
        <v>81</v>
      </c>
      <c r="AT437" s="215" t="s">
        <v>72</v>
      </c>
      <c r="AU437" s="215" t="s">
        <v>81</v>
      </c>
      <c r="AY437" s="214" t="s">
        <v>123</v>
      </c>
      <c r="BK437" s="216">
        <f>SUM(BK438:BK485)</f>
        <v>0</v>
      </c>
    </row>
    <row r="438" s="2" customFormat="1" ht="33" customHeight="1">
      <c r="A438" s="39"/>
      <c r="B438" s="40"/>
      <c r="C438" s="219" t="s">
        <v>468</v>
      </c>
      <c r="D438" s="219" t="s">
        <v>125</v>
      </c>
      <c r="E438" s="220" t="s">
        <v>469</v>
      </c>
      <c r="F438" s="221" t="s">
        <v>470</v>
      </c>
      <c r="G438" s="222" t="s">
        <v>128</v>
      </c>
      <c r="H438" s="223">
        <v>266.05000000000001</v>
      </c>
      <c r="I438" s="224"/>
      <c r="J438" s="225">
        <f>ROUND(I438*H438,2)</f>
        <v>0</v>
      </c>
      <c r="K438" s="221" t="s">
        <v>129</v>
      </c>
      <c r="L438" s="45"/>
      <c r="M438" s="226" t="s">
        <v>1</v>
      </c>
      <c r="N438" s="227" t="s">
        <v>38</v>
      </c>
      <c r="O438" s="92"/>
      <c r="P438" s="228">
        <f>O438*H438</f>
        <v>0</v>
      </c>
      <c r="Q438" s="228">
        <v>0.066961699999999999</v>
      </c>
      <c r="R438" s="228">
        <f>Q438*H438</f>
        <v>17.815160285000001</v>
      </c>
      <c r="S438" s="228">
        <v>0.074999999999999997</v>
      </c>
      <c r="T438" s="229">
        <f>S438*H438</f>
        <v>19.953749999999999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130</v>
      </c>
      <c r="AT438" s="230" t="s">
        <v>125</v>
      </c>
      <c r="AU438" s="230" t="s">
        <v>83</v>
      </c>
      <c r="AY438" s="18" t="s">
        <v>123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81</v>
      </c>
      <c r="BK438" s="231">
        <f>ROUND(I438*H438,2)</f>
        <v>0</v>
      </c>
      <c r="BL438" s="18" t="s">
        <v>130</v>
      </c>
      <c r="BM438" s="230" t="s">
        <v>471</v>
      </c>
    </row>
    <row r="439" s="2" customFormat="1">
      <c r="A439" s="39"/>
      <c r="B439" s="40"/>
      <c r="C439" s="41"/>
      <c r="D439" s="232" t="s">
        <v>132</v>
      </c>
      <c r="E439" s="41"/>
      <c r="F439" s="233" t="s">
        <v>472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132</v>
      </c>
      <c r="AU439" s="18" t="s">
        <v>83</v>
      </c>
    </row>
    <row r="440" s="2" customFormat="1">
      <c r="A440" s="39"/>
      <c r="B440" s="40"/>
      <c r="C440" s="41"/>
      <c r="D440" s="237" t="s">
        <v>134</v>
      </c>
      <c r="E440" s="41"/>
      <c r="F440" s="238" t="s">
        <v>473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134</v>
      </c>
      <c r="AU440" s="18" t="s">
        <v>83</v>
      </c>
    </row>
    <row r="441" s="13" customFormat="1">
      <c r="A441" s="13"/>
      <c r="B441" s="239"/>
      <c r="C441" s="240"/>
      <c r="D441" s="232" t="s">
        <v>136</v>
      </c>
      <c r="E441" s="241" t="s">
        <v>1</v>
      </c>
      <c r="F441" s="242" t="s">
        <v>474</v>
      </c>
      <c r="G441" s="240"/>
      <c r="H441" s="241" t="s">
        <v>1</v>
      </c>
      <c r="I441" s="243"/>
      <c r="J441" s="240"/>
      <c r="K441" s="240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136</v>
      </c>
      <c r="AU441" s="248" t="s">
        <v>83</v>
      </c>
      <c r="AV441" s="13" t="s">
        <v>81</v>
      </c>
      <c r="AW441" s="13" t="s">
        <v>30</v>
      </c>
      <c r="AX441" s="13" t="s">
        <v>73</v>
      </c>
      <c r="AY441" s="248" t="s">
        <v>123</v>
      </c>
    </row>
    <row r="442" s="13" customFormat="1">
      <c r="A442" s="13"/>
      <c r="B442" s="239"/>
      <c r="C442" s="240"/>
      <c r="D442" s="232" t="s">
        <v>136</v>
      </c>
      <c r="E442" s="241" t="s">
        <v>1</v>
      </c>
      <c r="F442" s="242" t="s">
        <v>475</v>
      </c>
      <c r="G442" s="240"/>
      <c r="H442" s="241" t="s">
        <v>1</v>
      </c>
      <c r="I442" s="243"/>
      <c r="J442" s="240"/>
      <c r="K442" s="240"/>
      <c r="L442" s="244"/>
      <c r="M442" s="245"/>
      <c r="N442" s="246"/>
      <c r="O442" s="246"/>
      <c r="P442" s="246"/>
      <c r="Q442" s="246"/>
      <c r="R442" s="246"/>
      <c r="S442" s="246"/>
      <c r="T442" s="24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8" t="s">
        <v>136</v>
      </c>
      <c r="AU442" s="248" t="s">
        <v>83</v>
      </c>
      <c r="AV442" s="13" t="s">
        <v>81</v>
      </c>
      <c r="AW442" s="13" t="s">
        <v>30</v>
      </c>
      <c r="AX442" s="13" t="s">
        <v>73</v>
      </c>
      <c r="AY442" s="248" t="s">
        <v>123</v>
      </c>
    </row>
    <row r="443" s="14" customFormat="1">
      <c r="A443" s="14"/>
      <c r="B443" s="249"/>
      <c r="C443" s="250"/>
      <c r="D443" s="232" t="s">
        <v>136</v>
      </c>
      <c r="E443" s="251" t="s">
        <v>1</v>
      </c>
      <c r="F443" s="252" t="s">
        <v>476</v>
      </c>
      <c r="G443" s="250"/>
      <c r="H443" s="253">
        <v>10.156000000000001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9" t="s">
        <v>136</v>
      </c>
      <c r="AU443" s="259" t="s">
        <v>83</v>
      </c>
      <c r="AV443" s="14" t="s">
        <v>83</v>
      </c>
      <c r="AW443" s="14" t="s">
        <v>30</v>
      </c>
      <c r="AX443" s="14" t="s">
        <v>73</v>
      </c>
      <c r="AY443" s="259" t="s">
        <v>123</v>
      </c>
    </row>
    <row r="444" s="13" customFormat="1">
      <c r="A444" s="13"/>
      <c r="B444" s="239"/>
      <c r="C444" s="240"/>
      <c r="D444" s="232" t="s">
        <v>136</v>
      </c>
      <c r="E444" s="241" t="s">
        <v>1</v>
      </c>
      <c r="F444" s="242" t="s">
        <v>477</v>
      </c>
      <c r="G444" s="240"/>
      <c r="H444" s="241" t="s">
        <v>1</v>
      </c>
      <c r="I444" s="243"/>
      <c r="J444" s="240"/>
      <c r="K444" s="240"/>
      <c r="L444" s="244"/>
      <c r="M444" s="245"/>
      <c r="N444" s="246"/>
      <c r="O444" s="246"/>
      <c r="P444" s="246"/>
      <c r="Q444" s="246"/>
      <c r="R444" s="246"/>
      <c r="S444" s="246"/>
      <c r="T444" s="24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8" t="s">
        <v>136</v>
      </c>
      <c r="AU444" s="248" t="s">
        <v>83</v>
      </c>
      <c r="AV444" s="13" t="s">
        <v>81</v>
      </c>
      <c r="AW444" s="13" t="s">
        <v>30</v>
      </c>
      <c r="AX444" s="13" t="s">
        <v>73</v>
      </c>
      <c r="AY444" s="248" t="s">
        <v>123</v>
      </c>
    </row>
    <row r="445" s="14" customFormat="1">
      <c r="A445" s="14"/>
      <c r="B445" s="249"/>
      <c r="C445" s="250"/>
      <c r="D445" s="232" t="s">
        <v>136</v>
      </c>
      <c r="E445" s="251" t="s">
        <v>1</v>
      </c>
      <c r="F445" s="252" t="s">
        <v>478</v>
      </c>
      <c r="G445" s="250"/>
      <c r="H445" s="253">
        <v>9.9299999999999997</v>
      </c>
      <c r="I445" s="254"/>
      <c r="J445" s="250"/>
      <c r="K445" s="250"/>
      <c r="L445" s="255"/>
      <c r="M445" s="256"/>
      <c r="N445" s="257"/>
      <c r="O445" s="257"/>
      <c r="P445" s="257"/>
      <c r="Q445" s="257"/>
      <c r="R445" s="257"/>
      <c r="S445" s="257"/>
      <c r="T445" s="25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9" t="s">
        <v>136</v>
      </c>
      <c r="AU445" s="259" t="s">
        <v>83</v>
      </c>
      <c r="AV445" s="14" t="s">
        <v>83</v>
      </c>
      <c r="AW445" s="14" t="s">
        <v>30</v>
      </c>
      <c r="AX445" s="14" t="s">
        <v>73</v>
      </c>
      <c r="AY445" s="259" t="s">
        <v>123</v>
      </c>
    </row>
    <row r="446" s="13" customFormat="1">
      <c r="A446" s="13"/>
      <c r="B446" s="239"/>
      <c r="C446" s="240"/>
      <c r="D446" s="232" t="s">
        <v>136</v>
      </c>
      <c r="E446" s="241" t="s">
        <v>1</v>
      </c>
      <c r="F446" s="242" t="s">
        <v>479</v>
      </c>
      <c r="G446" s="240"/>
      <c r="H446" s="241" t="s">
        <v>1</v>
      </c>
      <c r="I446" s="243"/>
      <c r="J446" s="240"/>
      <c r="K446" s="240"/>
      <c r="L446" s="244"/>
      <c r="M446" s="245"/>
      <c r="N446" s="246"/>
      <c r="O446" s="246"/>
      <c r="P446" s="246"/>
      <c r="Q446" s="246"/>
      <c r="R446" s="246"/>
      <c r="S446" s="246"/>
      <c r="T446" s="24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8" t="s">
        <v>136</v>
      </c>
      <c r="AU446" s="248" t="s">
        <v>83</v>
      </c>
      <c r="AV446" s="13" t="s">
        <v>81</v>
      </c>
      <c r="AW446" s="13" t="s">
        <v>30</v>
      </c>
      <c r="AX446" s="13" t="s">
        <v>73</v>
      </c>
      <c r="AY446" s="248" t="s">
        <v>123</v>
      </c>
    </row>
    <row r="447" s="14" customFormat="1">
      <c r="A447" s="14"/>
      <c r="B447" s="249"/>
      <c r="C447" s="250"/>
      <c r="D447" s="232" t="s">
        <v>136</v>
      </c>
      <c r="E447" s="251" t="s">
        <v>1</v>
      </c>
      <c r="F447" s="252" t="s">
        <v>480</v>
      </c>
      <c r="G447" s="250"/>
      <c r="H447" s="253">
        <v>5.2110000000000003</v>
      </c>
      <c r="I447" s="254"/>
      <c r="J447" s="250"/>
      <c r="K447" s="250"/>
      <c r="L447" s="255"/>
      <c r="M447" s="256"/>
      <c r="N447" s="257"/>
      <c r="O447" s="257"/>
      <c r="P447" s="257"/>
      <c r="Q447" s="257"/>
      <c r="R447" s="257"/>
      <c r="S447" s="257"/>
      <c r="T447" s="25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9" t="s">
        <v>136</v>
      </c>
      <c r="AU447" s="259" t="s">
        <v>83</v>
      </c>
      <c r="AV447" s="14" t="s">
        <v>83</v>
      </c>
      <c r="AW447" s="14" t="s">
        <v>30</v>
      </c>
      <c r="AX447" s="14" t="s">
        <v>73</v>
      </c>
      <c r="AY447" s="259" t="s">
        <v>123</v>
      </c>
    </row>
    <row r="448" s="13" customFormat="1">
      <c r="A448" s="13"/>
      <c r="B448" s="239"/>
      <c r="C448" s="240"/>
      <c r="D448" s="232" t="s">
        <v>136</v>
      </c>
      <c r="E448" s="241" t="s">
        <v>1</v>
      </c>
      <c r="F448" s="242" t="s">
        <v>481</v>
      </c>
      <c r="G448" s="240"/>
      <c r="H448" s="241" t="s">
        <v>1</v>
      </c>
      <c r="I448" s="243"/>
      <c r="J448" s="240"/>
      <c r="K448" s="240"/>
      <c r="L448" s="244"/>
      <c r="M448" s="245"/>
      <c r="N448" s="246"/>
      <c r="O448" s="246"/>
      <c r="P448" s="246"/>
      <c r="Q448" s="246"/>
      <c r="R448" s="246"/>
      <c r="S448" s="246"/>
      <c r="T448" s="24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8" t="s">
        <v>136</v>
      </c>
      <c r="AU448" s="248" t="s">
        <v>83</v>
      </c>
      <c r="AV448" s="13" t="s">
        <v>81</v>
      </c>
      <c r="AW448" s="13" t="s">
        <v>30</v>
      </c>
      <c r="AX448" s="13" t="s">
        <v>73</v>
      </c>
      <c r="AY448" s="248" t="s">
        <v>123</v>
      </c>
    </row>
    <row r="449" s="14" customFormat="1">
      <c r="A449" s="14"/>
      <c r="B449" s="249"/>
      <c r="C449" s="250"/>
      <c r="D449" s="232" t="s">
        <v>136</v>
      </c>
      <c r="E449" s="251" t="s">
        <v>1</v>
      </c>
      <c r="F449" s="252" t="s">
        <v>482</v>
      </c>
      <c r="G449" s="250"/>
      <c r="H449" s="253">
        <v>0.312</v>
      </c>
      <c r="I449" s="254"/>
      <c r="J449" s="250"/>
      <c r="K449" s="250"/>
      <c r="L449" s="255"/>
      <c r="M449" s="256"/>
      <c r="N449" s="257"/>
      <c r="O449" s="257"/>
      <c r="P449" s="257"/>
      <c r="Q449" s="257"/>
      <c r="R449" s="257"/>
      <c r="S449" s="257"/>
      <c r="T449" s="25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9" t="s">
        <v>136</v>
      </c>
      <c r="AU449" s="259" t="s">
        <v>83</v>
      </c>
      <c r="AV449" s="14" t="s">
        <v>83</v>
      </c>
      <c r="AW449" s="14" t="s">
        <v>30</v>
      </c>
      <c r="AX449" s="14" t="s">
        <v>73</v>
      </c>
      <c r="AY449" s="259" t="s">
        <v>123</v>
      </c>
    </row>
    <row r="450" s="13" customFormat="1">
      <c r="A450" s="13"/>
      <c r="B450" s="239"/>
      <c r="C450" s="240"/>
      <c r="D450" s="232" t="s">
        <v>136</v>
      </c>
      <c r="E450" s="241" t="s">
        <v>1</v>
      </c>
      <c r="F450" s="242" t="s">
        <v>483</v>
      </c>
      <c r="G450" s="240"/>
      <c r="H450" s="241" t="s">
        <v>1</v>
      </c>
      <c r="I450" s="243"/>
      <c r="J450" s="240"/>
      <c r="K450" s="240"/>
      <c r="L450" s="244"/>
      <c r="M450" s="245"/>
      <c r="N450" s="246"/>
      <c r="O450" s="246"/>
      <c r="P450" s="246"/>
      <c r="Q450" s="246"/>
      <c r="R450" s="246"/>
      <c r="S450" s="246"/>
      <c r="T450" s="24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8" t="s">
        <v>136</v>
      </c>
      <c r="AU450" s="248" t="s">
        <v>83</v>
      </c>
      <c r="AV450" s="13" t="s">
        <v>81</v>
      </c>
      <c r="AW450" s="13" t="s">
        <v>30</v>
      </c>
      <c r="AX450" s="13" t="s">
        <v>73</v>
      </c>
      <c r="AY450" s="248" t="s">
        <v>123</v>
      </c>
    </row>
    <row r="451" s="14" customFormat="1">
      <c r="A451" s="14"/>
      <c r="B451" s="249"/>
      <c r="C451" s="250"/>
      <c r="D451" s="232" t="s">
        <v>136</v>
      </c>
      <c r="E451" s="251" t="s">
        <v>1</v>
      </c>
      <c r="F451" s="252" t="s">
        <v>484</v>
      </c>
      <c r="G451" s="250"/>
      <c r="H451" s="253">
        <v>2.0880000000000001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9" t="s">
        <v>136</v>
      </c>
      <c r="AU451" s="259" t="s">
        <v>83</v>
      </c>
      <c r="AV451" s="14" t="s">
        <v>83</v>
      </c>
      <c r="AW451" s="14" t="s">
        <v>30</v>
      </c>
      <c r="AX451" s="14" t="s">
        <v>73</v>
      </c>
      <c r="AY451" s="259" t="s">
        <v>123</v>
      </c>
    </row>
    <row r="452" s="13" customFormat="1">
      <c r="A452" s="13"/>
      <c r="B452" s="239"/>
      <c r="C452" s="240"/>
      <c r="D452" s="232" t="s">
        <v>136</v>
      </c>
      <c r="E452" s="241" t="s">
        <v>1</v>
      </c>
      <c r="F452" s="242" t="s">
        <v>485</v>
      </c>
      <c r="G452" s="240"/>
      <c r="H452" s="241" t="s">
        <v>1</v>
      </c>
      <c r="I452" s="243"/>
      <c r="J452" s="240"/>
      <c r="K452" s="240"/>
      <c r="L452" s="244"/>
      <c r="M452" s="245"/>
      <c r="N452" s="246"/>
      <c r="O452" s="246"/>
      <c r="P452" s="246"/>
      <c r="Q452" s="246"/>
      <c r="R452" s="246"/>
      <c r="S452" s="246"/>
      <c r="T452" s="24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8" t="s">
        <v>136</v>
      </c>
      <c r="AU452" s="248" t="s">
        <v>83</v>
      </c>
      <c r="AV452" s="13" t="s">
        <v>81</v>
      </c>
      <c r="AW452" s="13" t="s">
        <v>30</v>
      </c>
      <c r="AX452" s="13" t="s">
        <v>73</v>
      </c>
      <c r="AY452" s="248" t="s">
        <v>123</v>
      </c>
    </row>
    <row r="453" s="14" customFormat="1">
      <c r="A453" s="14"/>
      <c r="B453" s="249"/>
      <c r="C453" s="250"/>
      <c r="D453" s="232" t="s">
        <v>136</v>
      </c>
      <c r="E453" s="251" t="s">
        <v>1</v>
      </c>
      <c r="F453" s="252" t="s">
        <v>486</v>
      </c>
      <c r="G453" s="250"/>
      <c r="H453" s="253">
        <v>5.1130000000000004</v>
      </c>
      <c r="I453" s="254"/>
      <c r="J453" s="250"/>
      <c r="K453" s="250"/>
      <c r="L453" s="255"/>
      <c r="M453" s="256"/>
      <c r="N453" s="257"/>
      <c r="O453" s="257"/>
      <c r="P453" s="257"/>
      <c r="Q453" s="257"/>
      <c r="R453" s="257"/>
      <c r="S453" s="257"/>
      <c r="T453" s="25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9" t="s">
        <v>136</v>
      </c>
      <c r="AU453" s="259" t="s">
        <v>83</v>
      </c>
      <c r="AV453" s="14" t="s">
        <v>83</v>
      </c>
      <c r="AW453" s="14" t="s">
        <v>30</v>
      </c>
      <c r="AX453" s="14" t="s">
        <v>73</v>
      </c>
      <c r="AY453" s="259" t="s">
        <v>123</v>
      </c>
    </row>
    <row r="454" s="13" customFormat="1">
      <c r="A454" s="13"/>
      <c r="B454" s="239"/>
      <c r="C454" s="240"/>
      <c r="D454" s="232" t="s">
        <v>136</v>
      </c>
      <c r="E454" s="241" t="s">
        <v>1</v>
      </c>
      <c r="F454" s="242" t="s">
        <v>487</v>
      </c>
      <c r="G454" s="240"/>
      <c r="H454" s="241" t="s">
        <v>1</v>
      </c>
      <c r="I454" s="243"/>
      <c r="J454" s="240"/>
      <c r="K454" s="240"/>
      <c r="L454" s="244"/>
      <c r="M454" s="245"/>
      <c r="N454" s="246"/>
      <c r="O454" s="246"/>
      <c r="P454" s="246"/>
      <c r="Q454" s="246"/>
      <c r="R454" s="246"/>
      <c r="S454" s="246"/>
      <c r="T454" s="24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8" t="s">
        <v>136</v>
      </c>
      <c r="AU454" s="248" t="s">
        <v>83</v>
      </c>
      <c r="AV454" s="13" t="s">
        <v>81</v>
      </c>
      <c r="AW454" s="13" t="s">
        <v>30</v>
      </c>
      <c r="AX454" s="13" t="s">
        <v>73</v>
      </c>
      <c r="AY454" s="248" t="s">
        <v>123</v>
      </c>
    </row>
    <row r="455" s="14" customFormat="1">
      <c r="A455" s="14"/>
      <c r="B455" s="249"/>
      <c r="C455" s="250"/>
      <c r="D455" s="232" t="s">
        <v>136</v>
      </c>
      <c r="E455" s="251" t="s">
        <v>1</v>
      </c>
      <c r="F455" s="252" t="s">
        <v>488</v>
      </c>
      <c r="G455" s="250"/>
      <c r="H455" s="253">
        <v>5.2690000000000001</v>
      </c>
      <c r="I455" s="254"/>
      <c r="J455" s="250"/>
      <c r="K455" s="250"/>
      <c r="L455" s="255"/>
      <c r="M455" s="256"/>
      <c r="N455" s="257"/>
      <c r="O455" s="257"/>
      <c r="P455" s="257"/>
      <c r="Q455" s="257"/>
      <c r="R455" s="257"/>
      <c r="S455" s="257"/>
      <c r="T455" s="25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9" t="s">
        <v>136</v>
      </c>
      <c r="AU455" s="259" t="s">
        <v>83</v>
      </c>
      <c r="AV455" s="14" t="s">
        <v>83</v>
      </c>
      <c r="AW455" s="14" t="s">
        <v>30</v>
      </c>
      <c r="AX455" s="14" t="s">
        <v>73</v>
      </c>
      <c r="AY455" s="259" t="s">
        <v>123</v>
      </c>
    </row>
    <row r="456" s="13" customFormat="1">
      <c r="A456" s="13"/>
      <c r="B456" s="239"/>
      <c r="C456" s="240"/>
      <c r="D456" s="232" t="s">
        <v>136</v>
      </c>
      <c r="E456" s="241" t="s">
        <v>1</v>
      </c>
      <c r="F456" s="242" t="s">
        <v>489</v>
      </c>
      <c r="G456" s="240"/>
      <c r="H456" s="241" t="s">
        <v>1</v>
      </c>
      <c r="I456" s="243"/>
      <c r="J456" s="240"/>
      <c r="K456" s="240"/>
      <c r="L456" s="244"/>
      <c r="M456" s="245"/>
      <c r="N456" s="246"/>
      <c r="O456" s="246"/>
      <c r="P456" s="246"/>
      <c r="Q456" s="246"/>
      <c r="R456" s="246"/>
      <c r="S456" s="246"/>
      <c r="T456" s="24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8" t="s">
        <v>136</v>
      </c>
      <c r="AU456" s="248" t="s">
        <v>83</v>
      </c>
      <c r="AV456" s="13" t="s">
        <v>81</v>
      </c>
      <c r="AW456" s="13" t="s">
        <v>30</v>
      </c>
      <c r="AX456" s="13" t="s">
        <v>73</v>
      </c>
      <c r="AY456" s="248" t="s">
        <v>123</v>
      </c>
    </row>
    <row r="457" s="14" customFormat="1">
      <c r="A457" s="14"/>
      <c r="B457" s="249"/>
      <c r="C457" s="250"/>
      <c r="D457" s="232" t="s">
        <v>136</v>
      </c>
      <c r="E457" s="251" t="s">
        <v>1</v>
      </c>
      <c r="F457" s="252" t="s">
        <v>490</v>
      </c>
      <c r="G457" s="250"/>
      <c r="H457" s="253">
        <v>5.1870000000000003</v>
      </c>
      <c r="I457" s="254"/>
      <c r="J457" s="250"/>
      <c r="K457" s="250"/>
      <c r="L457" s="255"/>
      <c r="M457" s="256"/>
      <c r="N457" s="257"/>
      <c r="O457" s="257"/>
      <c r="P457" s="257"/>
      <c r="Q457" s="257"/>
      <c r="R457" s="257"/>
      <c r="S457" s="257"/>
      <c r="T457" s="25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9" t="s">
        <v>136</v>
      </c>
      <c r="AU457" s="259" t="s">
        <v>83</v>
      </c>
      <c r="AV457" s="14" t="s">
        <v>83</v>
      </c>
      <c r="AW457" s="14" t="s">
        <v>30</v>
      </c>
      <c r="AX457" s="14" t="s">
        <v>73</v>
      </c>
      <c r="AY457" s="259" t="s">
        <v>123</v>
      </c>
    </row>
    <row r="458" s="13" customFormat="1">
      <c r="A458" s="13"/>
      <c r="B458" s="239"/>
      <c r="C458" s="240"/>
      <c r="D458" s="232" t="s">
        <v>136</v>
      </c>
      <c r="E458" s="241" t="s">
        <v>1</v>
      </c>
      <c r="F458" s="242" t="s">
        <v>491</v>
      </c>
      <c r="G458" s="240"/>
      <c r="H458" s="241" t="s">
        <v>1</v>
      </c>
      <c r="I458" s="243"/>
      <c r="J458" s="240"/>
      <c r="K458" s="240"/>
      <c r="L458" s="244"/>
      <c r="M458" s="245"/>
      <c r="N458" s="246"/>
      <c r="O458" s="246"/>
      <c r="P458" s="246"/>
      <c r="Q458" s="246"/>
      <c r="R458" s="246"/>
      <c r="S458" s="246"/>
      <c r="T458" s="24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8" t="s">
        <v>136</v>
      </c>
      <c r="AU458" s="248" t="s">
        <v>83</v>
      </c>
      <c r="AV458" s="13" t="s">
        <v>81</v>
      </c>
      <c r="AW458" s="13" t="s">
        <v>30</v>
      </c>
      <c r="AX458" s="13" t="s">
        <v>73</v>
      </c>
      <c r="AY458" s="248" t="s">
        <v>123</v>
      </c>
    </row>
    <row r="459" s="14" customFormat="1">
      <c r="A459" s="14"/>
      <c r="B459" s="249"/>
      <c r="C459" s="250"/>
      <c r="D459" s="232" t="s">
        <v>136</v>
      </c>
      <c r="E459" s="251" t="s">
        <v>1</v>
      </c>
      <c r="F459" s="252" t="s">
        <v>492</v>
      </c>
      <c r="G459" s="250"/>
      <c r="H459" s="253">
        <v>3.7810000000000001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9" t="s">
        <v>136</v>
      </c>
      <c r="AU459" s="259" t="s">
        <v>83</v>
      </c>
      <c r="AV459" s="14" t="s">
        <v>83</v>
      </c>
      <c r="AW459" s="14" t="s">
        <v>30</v>
      </c>
      <c r="AX459" s="14" t="s">
        <v>73</v>
      </c>
      <c r="AY459" s="259" t="s">
        <v>123</v>
      </c>
    </row>
    <row r="460" s="13" customFormat="1">
      <c r="A460" s="13"/>
      <c r="B460" s="239"/>
      <c r="C460" s="240"/>
      <c r="D460" s="232" t="s">
        <v>136</v>
      </c>
      <c r="E460" s="241" t="s">
        <v>1</v>
      </c>
      <c r="F460" s="242" t="s">
        <v>493</v>
      </c>
      <c r="G460" s="240"/>
      <c r="H460" s="241" t="s">
        <v>1</v>
      </c>
      <c r="I460" s="243"/>
      <c r="J460" s="240"/>
      <c r="K460" s="240"/>
      <c r="L460" s="244"/>
      <c r="M460" s="245"/>
      <c r="N460" s="246"/>
      <c r="O460" s="246"/>
      <c r="P460" s="246"/>
      <c r="Q460" s="246"/>
      <c r="R460" s="246"/>
      <c r="S460" s="246"/>
      <c r="T460" s="24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8" t="s">
        <v>136</v>
      </c>
      <c r="AU460" s="248" t="s">
        <v>83</v>
      </c>
      <c r="AV460" s="13" t="s">
        <v>81</v>
      </c>
      <c r="AW460" s="13" t="s">
        <v>30</v>
      </c>
      <c r="AX460" s="13" t="s">
        <v>73</v>
      </c>
      <c r="AY460" s="248" t="s">
        <v>123</v>
      </c>
    </row>
    <row r="461" s="14" customFormat="1">
      <c r="A461" s="14"/>
      <c r="B461" s="249"/>
      <c r="C461" s="250"/>
      <c r="D461" s="232" t="s">
        <v>136</v>
      </c>
      <c r="E461" s="251" t="s">
        <v>1</v>
      </c>
      <c r="F461" s="252" t="s">
        <v>494</v>
      </c>
      <c r="G461" s="250"/>
      <c r="H461" s="253">
        <v>2.4660000000000002</v>
      </c>
      <c r="I461" s="254"/>
      <c r="J461" s="250"/>
      <c r="K461" s="250"/>
      <c r="L461" s="255"/>
      <c r="M461" s="256"/>
      <c r="N461" s="257"/>
      <c r="O461" s="257"/>
      <c r="P461" s="257"/>
      <c r="Q461" s="257"/>
      <c r="R461" s="257"/>
      <c r="S461" s="257"/>
      <c r="T461" s="25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9" t="s">
        <v>136</v>
      </c>
      <c r="AU461" s="259" t="s">
        <v>83</v>
      </c>
      <c r="AV461" s="14" t="s">
        <v>83</v>
      </c>
      <c r="AW461" s="14" t="s">
        <v>30</v>
      </c>
      <c r="AX461" s="14" t="s">
        <v>73</v>
      </c>
      <c r="AY461" s="259" t="s">
        <v>123</v>
      </c>
    </row>
    <row r="462" s="13" customFormat="1">
      <c r="A462" s="13"/>
      <c r="B462" s="239"/>
      <c r="C462" s="240"/>
      <c r="D462" s="232" t="s">
        <v>136</v>
      </c>
      <c r="E462" s="241" t="s">
        <v>1</v>
      </c>
      <c r="F462" s="242" t="s">
        <v>495</v>
      </c>
      <c r="G462" s="240"/>
      <c r="H462" s="241" t="s">
        <v>1</v>
      </c>
      <c r="I462" s="243"/>
      <c r="J462" s="240"/>
      <c r="K462" s="240"/>
      <c r="L462" s="244"/>
      <c r="M462" s="245"/>
      <c r="N462" s="246"/>
      <c r="O462" s="246"/>
      <c r="P462" s="246"/>
      <c r="Q462" s="246"/>
      <c r="R462" s="246"/>
      <c r="S462" s="246"/>
      <c r="T462" s="24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8" t="s">
        <v>136</v>
      </c>
      <c r="AU462" s="248" t="s">
        <v>83</v>
      </c>
      <c r="AV462" s="13" t="s">
        <v>81</v>
      </c>
      <c r="AW462" s="13" t="s">
        <v>30</v>
      </c>
      <c r="AX462" s="13" t="s">
        <v>73</v>
      </c>
      <c r="AY462" s="248" t="s">
        <v>123</v>
      </c>
    </row>
    <row r="463" s="14" customFormat="1">
      <c r="A463" s="14"/>
      <c r="B463" s="249"/>
      <c r="C463" s="250"/>
      <c r="D463" s="232" t="s">
        <v>136</v>
      </c>
      <c r="E463" s="251" t="s">
        <v>1</v>
      </c>
      <c r="F463" s="252" t="s">
        <v>496</v>
      </c>
      <c r="G463" s="250"/>
      <c r="H463" s="253">
        <v>2.976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9" t="s">
        <v>136</v>
      </c>
      <c r="AU463" s="259" t="s">
        <v>83</v>
      </c>
      <c r="AV463" s="14" t="s">
        <v>83</v>
      </c>
      <c r="AW463" s="14" t="s">
        <v>30</v>
      </c>
      <c r="AX463" s="14" t="s">
        <v>73</v>
      </c>
      <c r="AY463" s="259" t="s">
        <v>123</v>
      </c>
    </row>
    <row r="464" s="16" customFormat="1">
      <c r="A464" s="16"/>
      <c r="B464" s="272"/>
      <c r="C464" s="273"/>
      <c r="D464" s="232" t="s">
        <v>136</v>
      </c>
      <c r="E464" s="274" t="s">
        <v>1</v>
      </c>
      <c r="F464" s="275" t="s">
        <v>247</v>
      </c>
      <c r="G464" s="273"/>
      <c r="H464" s="276">
        <v>52.488999999999997</v>
      </c>
      <c r="I464" s="277"/>
      <c r="J464" s="273"/>
      <c r="K464" s="273"/>
      <c r="L464" s="278"/>
      <c r="M464" s="279"/>
      <c r="N464" s="280"/>
      <c r="O464" s="280"/>
      <c r="P464" s="280"/>
      <c r="Q464" s="280"/>
      <c r="R464" s="280"/>
      <c r="S464" s="280"/>
      <c r="T464" s="281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82" t="s">
        <v>136</v>
      </c>
      <c r="AU464" s="282" t="s">
        <v>83</v>
      </c>
      <c r="AV464" s="16" t="s">
        <v>146</v>
      </c>
      <c r="AW464" s="16" t="s">
        <v>30</v>
      </c>
      <c r="AX464" s="16" t="s">
        <v>73</v>
      </c>
      <c r="AY464" s="282" t="s">
        <v>123</v>
      </c>
    </row>
    <row r="465" s="13" customFormat="1">
      <c r="A465" s="13"/>
      <c r="B465" s="239"/>
      <c r="C465" s="240"/>
      <c r="D465" s="232" t="s">
        <v>136</v>
      </c>
      <c r="E465" s="241" t="s">
        <v>1</v>
      </c>
      <c r="F465" s="242" t="s">
        <v>497</v>
      </c>
      <c r="G465" s="240"/>
      <c r="H465" s="241" t="s">
        <v>1</v>
      </c>
      <c r="I465" s="243"/>
      <c r="J465" s="240"/>
      <c r="K465" s="240"/>
      <c r="L465" s="244"/>
      <c r="M465" s="245"/>
      <c r="N465" s="246"/>
      <c r="O465" s="246"/>
      <c r="P465" s="246"/>
      <c r="Q465" s="246"/>
      <c r="R465" s="246"/>
      <c r="S465" s="246"/>
      <c r="T465" s="24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8" t="s">
        <v>136</v>
      </c>
      <c r="AU465" s="248" t="s">
        <v>83</v>
      </c>
      <c r="AV465" s="13" t="s">
        <v>81</v>
      </c>
      <c r="AW465" s="13" t="s">
        <v>30</v>
      </c>
      <c r="AX465" s="13" t="s">
        <v>73</v>
      </c>
      <c r="AY465" s="248" t="s">
        <v>123</v>
      </c>
    </row>
    <row r="466" s="13" customFormat="1">
      <c r="A466" s="13"/>
      <c r="B466" s="239"/>
      <c r="C466" s="240"/>
      <c r="D466" s="232" t="s">
        <v>136</v>
      </c>
      <c r="E466" s="241" t="s">
        <v>1</v>
      </c>
      <c r="F466" s="242" t="s">
        <v>498</v>
      </c>
      <c r="G466" s="240"/>
      <c r="H466" s="241" t="s">
        <v>1</v>
      </c>
      <c r="I466" s="243"/>
      <c r="J466" s="240"/>
      <c r="K466" s="240"/>
      <c r="L466" s="244"/>
      <c r="M466" s="245"/>
      <c r="N466" s="246"/>
      <c r="O466" s="246"/>
      <c r="P466" s="246"/>
      <c r="Q466" s="246"/>
      <c r="R466" s="246"/>
      <c r="S466" s="246"/>
      <c r="T466" s="24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8" t="s">
        <v>136</v>
      </c>
      <c r="AU466" s="248" t="s">
        <v>83</v>
      </c>
      <c r="AV466" s="13" t="s">
        <v>81</v>
      </c>
      <c r="AW466" s="13" t="s">
        <v>30</v>
      </c>
      <c r="AX466" s="13" t="s">
        <v>73</v>
      </c>
      <c r="AY466" s="248" t="s">
        <v>123</v>
      </c>
    </row>
    <row r="467" s="14" customFormat="1">
      <c r="A467" s="14"/>
      <c r="B467" s="249"/>
      <c r="C467" s="250"/>
      <c r="D467" s="232" t="s">
        <v>136</v>
      </c>
      <c r="E467" s="251" t="s">
        <v>1</v>
      </c>
      <c r="F467" s="252" t="s">
        <v>499</v>
      </c>
      <c r="G467" s="250"/>
      <c r="H467" s="253">
        <v>19.562000000000001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9" t="s">
        <v>136</v>
      </c>
      <c r="AU467" s="259" t="s">
        <v>83</v>
      </c>
      <c r="AV467" s="14" t="s">
        <v>83</v>
      </c>
      <c r="AW467" s="14" t="s">
        <v>30</v>
      </c>
      <c r="AX467" s="14" t="s">
        <v>73</v>
      </c>
      <c r="AY467" s="259" t="s">
        <v>123</v>
      </c>
    </row>
    <row r="468" s="14" customFormat="1">
      <c r="A468" s="14"/>
      <c r="B468" s="249"/>
      <c r="C468" s="250"/>
      <c r="D468" s="232" t="s">
        <v>136</v>
      </c>
      <c r="E468" s="251" t="s">
        <v>1</v>
      </c>
      <c r="F468" s="252" t="s">
        <v>500</v>
      </c>
      <c r="G468" s="250"/>
      <c r="H468" s="253">
        <v>19.997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136</v>
      </c>
      <c r="AU468" s="259" t="s">
        <v>83</v>
      </c>
      <c r="AV468" s="14" t="s">
        <v>83</v>
      </c>
      <c r="AW468" s="14" t="s">
        <v>30</v>
      </c>
      <c r="AX468" s="14" t="s">
        <v>73</v>
      </c>
      <c r="AY468" s="259" t="s">
        <v>123</v>
      </c>
    </row>
    <row r="469" s="14" customFormat="1">
      <c r="A469" s="14"/>
      <c r="B469" s="249"/>
      <c r="C469" s="250"/>
      <c r="D469" s="232" t="s">
        <v>136</v>
      </c>
      <c r="E469" s="251" t="s">
        <v>1</v>
      </c>
      <c r="F469" s="252" t="s">
        <v>499</v>
      </c>
      <c r="G469" s="250"/>
      <c r="H469" s="253">
        <v>19.562000000000001</v>
      </c>
      <c r="I469" s="254"/>
      <c r="J469" s="250"/>
      <c r="K469" s="250"/>
      <c r="L469" s="255"/>
      <c r="M469" s="256"/>
      <c r="N469" s="257"/>
      <c r="O469" s="257"/>
      <c r="P469" s="257"/>
      <c r="Q469" s="257"/>
      <c r="R469" s="257"/>
      <c r="S469" s="257"/>
      <c r="T469" s="258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9" t="s">
        <v>136</v>
      </c>
      <c r="AU469" s="259" t="s">
        <v>83</v>
      </c>
      <c r="AV469" s="14" t="s">
        <v>83</v>
      </c>
      <c r="AW469" s="14" t="s">
        <v>30</v>
      </c>
      <c r="AX469" s="14" t="s">
        <v>73</v>
      </c>
      <c r="AY469" s="259" t="s">
        <v>123</v>
      </c>
    </row>
    <row r="470" s="13" customFormat="1">
      <c r="A470" s="13"/>
      <c r="B470" s="239"/>
      <c r="C470" s="240"/>
      <c r="D470" s="232" t="s">
        <v>136</v>
      </c>
      <c r="E470" s="241" t="s">
        <v>1</v>
      </c>
      <c r="F470" s="242" t="s">
        <v>501</v>
      </c>
      <c r="G470" s="240"/>
      <c r="H470" s="241" t="s">
        <v>1</v>
      </c>
      <c r="I470" s="243"/>
      <c r="J470" s="240"/>
      <c r="K470" s="240"/>
      <c r="L470" s="244"/>
      <c r="M470" s="245"/>
      <c r="N470" s="246"/>
      <c r="O470" s="246"/>
      <c r="P470" s="246"/>
      <c r="Q470" s="246"/>
      <c r="R470" s="246"/>
      <c r="S470" s="246"/>
      <c r="T470" s="24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8" t="s">
        <v>136</v>
      </c>
      <c r="AU470" s="248" t="s">
        <v>83</v>
      </c>
      <c r="AV470" s="13" t="s">
        <v>81</v>
      </c>
      <c r="AW470" s="13" t="s">
        <v>30</v>
      </c>
      <c r="AX470" s="13" t="s">
        <v>73</v>
      </c>
      <c r="AY470" s="248" t="s">
        <v>123</v>
      </c>
    </row>
    <row r="471" s="14" customFormat="1">
      <c r="A471" s="14"/>
      <c r="B471" s="249"/>
      <c r="C471" s="250"/>
      <c r="D471" s="232" t="s">
        <v>136</v>
      </c>
      <c r="E471" s="251" t="s">
        <v>1</v>
      </c>
      <c r="F471" s="252" t="s">
        <v>502</v>
      </c>
      <c r="G471" s="250"/>
      <c r="H471" s="253">
        <v>0.087999999999999995</v>
      </c>
      <c r="I471" s="254"/>
      <c r="J471" s="250"/>
      <c r="K471" s="250"/>
      <c r="L471" s="255"/>
      <c r="M471" s="256"/>
      <c r="N471" s="257"/>
      <c r="O471" s="257"/>
      <c r="P471" s="257"/>
      <c r="Q471" s="257"/>
      <c r="R471" s="257"/>
      <c r="S471" s="257"/>
      <c r="T471" s="25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9" t="s">
        <v>136</v>
      </c>
      <c r="AU471" s="259" t="s">
        <v>83</v>
      </c>
      <c r="AV471" s="14" t="s">
        <v>83</v>
      </c>
      <c r="AW471" s="14" t="s">
        <v>30</v>
      </c>
      <c r="AX471" s="14" t="s">
        <v>73</v>
      </c>
      <c r="AY471" s="259" t="s">
        <v>123</v>
      </c>
    </row>
    <row r="472" s="14" customFormat="1">
      <c r="A472" s="14"/>
      <c r="B472" s="249"/>
      <c r="C472" s="250"/>
      <c r="D472" s="232" t="s">
        <v>136</v>
      </c>
      <c r="E472" s="251" t="s">
        <v>1</v>
      </c>
      <c r="F472" s="252" t="s">
        <v>503</v>
      </c>
      <c r="G472" s="250"/>
      <c r="H472" s="253">
        <v>0.21099999999999999</v>
      </c>
      <c r="I472" s="254"/>
      <c r="J472" s="250"/>
      <c r="K472" s="250"/>
      <c r="L472" s="255"/>
      <c r="M472" s="256"/>
      <c r="N472" s="257"/>
      <c r="O472" s="257"/>
      <c r="P472" s="257"/>
      <c r="Q472" s="257"/>
      <c r="R472" s="257"/>
      <c r="S472" s="257"/>
      <c r="T472" s="25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9" t="s">
        <v>136</v>
      </c>
      <c r="AU472" s="259" t="s">
        <v>83</v>
      </c>
      <c r="AV472" s="14" t="s">
        <v>83</v>
      </c>
      <c r="AW472" s="14" t="s">
        <v>30</v>
      </c>
      <c r="AX472" s="14" t="s">
        <v>73</v>
      </c>
      <c r="AY472" s="259" t="s">
        <v>123</v>
      </c>
    </row>
    <row r="473" s="13" customFormat="1">
      <c r="A473" s="13"/>
      <c r="B473" s="239"/>
      <c r="C473" s="240"/>
      <c r="D473" s="232" t="s">
        <v>136</v>
      </c>
      <c r="E473" s="241" t="s">
        <v>1</v>
      </c>
      <c r="F473" s="242" t="s">
        <v>504</v>
      </c>
      <c r="G473" s="240"/>
      <c r="H473" s="241" t="s">
        <v>1</v>
      </c>
      <c r="I473" s="243"/>
      <c r="J473" s="240"/>
      <c r="K473" s="240"/>
      <c r="L473" s="244"/>
      <c r="M473" s="245"/>
      <c r="N473" s="246"/>
      <c r="O473" s="246"/>
      <c r="P473" s="246"/>
      <c r="Q473" s="246"/>
      <c r="R473" s="246"/>
      <c r="S473" s="246"/>
      <c r="T473" s="24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8" t="s">
        <v>136</v>
      </c>
      <c r="AU473" s="248" t="s">
        <v>83</v>
      </c>
      <c r="AV473" s="13" t="s">
        <v>81</v>
      </c>
      <c r="AW473" s="13" t="s">
        <v>30</v>
      </c>
      <c r="AX473" s="13" t="s">
        <v>73</v>
      </c>
      <c r="AY473" s="248" t="s">
        <v>123</v>
      </c>
    </row>
    <row r="474" s="14" customFormat="1">
      <c r="A474" s="14"/>
      <c r="B474" s="249"/>
      <c r="C474" s="250"/>
      <c r="D474" s="232" t="s">
        <v>136</v>
      </c>
      <c r="E474" s="251" t="s">
        <v>1</v>
      </c>
      <c r="F474" s="252" t="s">
        <v>505</v>
      </c>
      <c r="G474" s="250"/>
      <c r="H474" s="253">
        <v>8.8699999999999992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9" t="s">
        <v>136</v>
      </c>
      <c r="AU474" s="259" t="s">
        <v>83</v>
      </c>
      <c r="AV474" s="14" t="s">
        <v>83</v>
      </c>
      <c r="AW474" s="14" t="s">
        <v>30</v>
      </c>
      <c r="AX474" s="14" t="s">
        <v>73</v>
      </c>
      <c r="AY474" s="259" t="s">
        <v>123</v>
      </c>
    </row>
    <row r="475" s="14" customFormat="1">
      <c r="A475" s="14"/>
      <c r="B475" s="249"/>
      <c r="C475" s="250"/>
      <c r="D475" s="232" t="s">
        <v>136</v>
      </c>
      <c r="E475" s="251" t="s">
        <v>1</v>
      </c>
      <c r="F475" s="252" t="s">
        <v>506</v>
      </c>
      <c r="G475" s="250"/>
      <c r="H475" s="253">
        <v>4.3300000000000001</v>
      </c>
      <c r="I475" s="254"/>
      <c r="J475" s="250"/>
      <c r="K475" s="250"/>
      <c r="L475" s="255"/>
      <c r="M475" s="256"/>
      <c r="N475" s="257"/>
      <c r="O475" s="257"/>
      <c r="P475" s="257"/>
      <c r="Q475" s="257"/>
      <c r="R475" s="257"/>
      <c r="S475" s="257"/>
      <c r="T475" s="25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9" t="s">
        <v>136</v>
      </c>
      <c r="AU475" s="259" t="s">
        <v>83</v>
      </c>
      <c r="AV475" s="14" t="s">
        <v>83</v>
      </c>
      <c r="AW475" s="14" t="s">
        <v>30</v>
      </c>
      <c r="AX475" s="14" t="s">
        <v>73</v>
      </c>
      <c r="AY475" s="259" t="s">
        <v>123</v>
      </c>
    </row>
    <row r="476" s="13" customFormat="1">
      <c r="A476" s="13"/>
      <c r="B476" s="239"/>
      <c r="C476" s="240"/>
      <c r="D476" s="232" t="s">
        <v>136</v>
      </c>
      <c r="E476" s="241" t="s">
        <v>1</v>
      </c>
      <c r="F476" s="242" t="s">
        <v>507</v>
      </c>
      <c r="G476" s="240"/>
      <c r="H476" s="241" t="s">
        <v>1</v>
      </c>
      <c r="I476" s="243"/>
      <c r="J476" s="240"/>
      <c r="K476" s="240"/>
      <c r="L476" s="244"/>
      <c r="M476" s="245"/>
      <c r="N476" s="246"/>
      <c r="O476" s="246"/>
      <c r="P476" s="246"/>
      <c r="Q476" s="246"/>
      <c r="R476" s="246"/>
      <c r="S476" s="246"/>
      <c r="T476" s="24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8" t="s">
        <v>136</v>
      </c>
      <c r="AU476" s="248" t="s">
        <v>83</v>
      </c>
      <c r="AV476" s="13" t="s">
        <v>81</v>
      </c>
      <c r="AW476" s="13" t="s">
        <v>30</v>
      </c>
      <c r="AX476" s="13" t="s">
        <v>73</v>
      </c>
      <c r="AY476" s="248" t="s">
        <v>123</v>
      </c>
    </row>
    <row r="477" s="14" customFormat="1">
      <c r="A477" s="14"/>
      <c r="B477" s="249"/>
      <c r="C477" s="250"/>
      <c r="D477" s="232" t="s">
        <v>136</v>
      </c>
      <c r="E477" s="251" t="s">
        <v>1</v>
      </c>
      <c r="F477" s="252" t="s">
        <v>508</v>
      </c>
      <c r="G477" s="250"/>
      <c r="H477" s="253">
        <v>77.439999999999998</v>
      </c>
      <c r="I477" s="254"/>
      <c r="J477" s="250"/>
      <c r="K477" s="250"/>
      <c r="L477" s="255"/>
      <c r="M477" s="256"/>
      <c r="N477" s="257"/>
      <c r="O477" s="257"/>
      <c r="P477" s="257"/>
      <c r="Q477" s="257"/>
      <c r="R477" s="257"/>
      <c r="S477" s="257"/>
      <c r="T477" s="25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9" t="s">
        <v>136</v>
      </c>
      <c r="AU477" s="259" t="s">
        <v>83</v>
      </c>
      <c r="AV477" s="14" t="s">
        <v>83</v>
      </c>
      <c r="AW477" s="14" t="s">
        <v>30</v>
      </c>
      <c r="AX477" s="14" t="s">
        <v>73</v>
      </c>
      <c r="AY477" s="259" t="s">
        <v>123</v>
      </c>
    </row>
    <row r="478" s="13" customFormat="1">
      <c r="A478" s="13"/>
      <c r="B478" s="239"/>
      <c r="C478" s="240"/>
      <c r="D478" s="232" t="s">
        <v>136</v>
      </c>
      <c r="E478" s="241" t="s">
        <v>1</v>
      </c>
      <c r="F478" s="242" t="s">
        <v>509</v>
      </c>
      <c r="G478" s="240"/>
      <c r="H478" s="241" t="s">
        <v>1</v>
      </c>
      <c r="I478" s="243"/>
      <c r="J478" s="240"/>
      <c r="K478" s="240"/>
      <c r="L478" s="244"/>
      <c r="M478" s="245"/>
      <c r="N478" s="246"/>
      <c r="O478" s="246"/>
      <c r="P478" s="246"/>
      <c r="Q478" s="246"/>
      <c r="R478" s="246"/>
      <c r="S478" s="246"/>
      <c r="T478" s="24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8" t="s">
        <v>136</v>
      </c>
      <c r="AU478" s="248" t="s">
        <v>83</v>
      </c>
      <c r="AV478" s="13" t="s">
        <v>81</v>
      </c>
      <c r="AW478" s="13" t="s">
        <v>30</v>
      </c>
      <c r="AX478" s="13" t="s">
        <v>73</v>
      </c>
      <c r="AY478" s="248" t="s">
        <v>123</v>
      </c>
    </row>
    <row r="479" s="14" customFormat="1">
      <c r="A479" s="14"/>
      <c r="B479" s="249"/>
      <c r="C479" s="250"/>
      <c r="D479" s="232" t="s">
        <v>136</v>
      </c>
      <c r="E479" s="251" t="s">
        <v>1</v>
      </c>
      <c r="F479" s="252" t="s">
        <v>510</v>
      </c>
      <c r="G479" s="250"/>
      <c r="H479" s="253">
        <v>63.500999999999998</v>
      </c>
      <c r="I479" s="254"/>
      <c r="J479" s="250"/>
      <c r="K479" s="250"/>
      <c r="L479" s="255"/>
      <c r="M479" s="256"/>
      <c r="N479" s="257"/>
      <c r="O479" s="257"/>
      <c r="P479" s="257"/>
      <c r="Q479" s="257"/>
      <c r="R479" s="257"/>
      <c r="S479" s="257"/>
      <c r="T479" s="25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9" t="s">
        <v>136</v>
      </c>
      <c r="AU479" s="259" t="s">
        <v>83</v>
      </c>
      <c r="AV479" s="14" t="s">
        <v>83</v>
      </c>
      <c r="AW479" s="14" t="s">
        <v>30</v>
      </c>
      <c r="AX479" s="14" t="s">
        <v>73</v>
      </c>
      <c r="AY479" s="259" t="s">
        <v>123</v>
      </c>
    </row>
    <row r="480" s="15" customFormat="1">
      <c r="A480" s="15"/>
      <c r="B480" s="260"/>
      <c r="C480" s="261"/>
      <c r="D480" s="232" t="s">
        <v>136</v>
      </c>
      <c r="E480" s="262" t="s">
        <v>1</v>
      </c>
      <c r="F480" s="263" t="s">
        <v>139</v>
      </c>
      <c r="G480" s="261"/>
      <c r="H480" s="264">
        <v>266.05000000000001</v>
      </c>
      <c r="I480" s="265"/>
      <c r="J480" s="261"/>
      <c r="K480" s="261"/>
      <c r="L480" s="266"/>
      <c r="M480" s="267"/>
      <c r="N480" s="268"/>
      <c r="O480" s="268"/>
      <c r="P480" s="268"/>
      <c r="Q480" s="268"/>
      <c r="R480" s="268"/>
      <c r="S480" s="268"/>
      <c r="T480" s="269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0" t="s">
        <v>136</v>
      </c>
      <c r="AU480" s="270" t="s">
        <v>83</v>
      </c>
      <c r="AV480" s="15" t="s">
        <v>130</v>
      </c>
      <c r="AW480" s="15" t="s">
        <v>30</v>
      </c>
      <c r="AX480" s="15" t="s">
        <v>81</v>
      </c>
      <c r="AY480" s="270" t="s">
        <v>123</v>
      </c>
    </row>
    <row r="481" s="2" customFormat="1" ht="16.5" customHeight="1">
      <c r="A481" s="39"/>
      <c r="B481" s="40"/>
      <c r="C481" s="283" t="s">
        <v>511</v>
      </c>
      <c r="D481" s="283" t="s">
        <v>252</v>
      </c>
      <c r="E481" s="284" t="s">
        <v>512</v>
      </c>
      <c r="F481" s="285" t="s">
        <v>513</v>
      </c>
      <c r="G481" s="286" t="s">
        <v>289</v>
      </c>
      <c r="H481" s="287">
        <v>403.59800000000001</v>
      </c>
      <c r="I481" s="288"/>
      <c r="J481" s="289">
        <f>ROUND(I481*H481,2)</f>
        <v>0</v>
      </c>
      <c r="K481" s="285" t="s">
        <v>129</v>
      </c>
      <c r="L481" s="290"/>
      <c r="M481" s="291" t="s">
        <v>1</v>
      </c>
      <c r="N481" s="292" t="s">
        <v>38</v>
      </c>
      <c r="O481" s="92"/>
      <c r="P481" s="228">
        <f>O481*H481</f>
        <v>0</v>
      </c>
      <c r="Q481" s="228">
        <v>0.001</v>
      </c>
      <c r="R481" s="228">
        <f>Q481*H481</f>
        <v>0.40359800000000001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199</v>
      </c>
      <c r="AT481" s="230" t="s">
        <v>252</v>
      </c>
      <c r="AU481" s="230" t="s">
        <v>83</v>
      </c>
      <c r="AY481" s="18" t="s">
        <v>123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81</v>
      </c>
      <c r="BK481" s="231">
        <f>ROUND(I481*H481,2)</f>
        <v>0</v>
      </c>
      <c r="BL481" s="18" t="s">
        <v>130</v>
      </c>
      <c r="BM481" s="230" t="s">
        <v>514</v>
      </c>
    </row>
    <row r="482" s="2" customFormat="1">
      <c r="A482" s="39"/>
      <c r="B482" s="40"/>
      <c r="C482" s="41"/>
      <c r="D482" s="232" t="s">
        <v>132</v>
      </c>
      <c r="E482" s="41"/>
      <c r="F482" s="233" t="s">
        <v>513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132</v>
      </c>
      <c r="AU482" s="18" t="s">
        <v>83</v>
      </c>
    </row>
    <row r="483" s="2" customFormat="1">
      <c r="A483" s="39"/>
      <c r="B483" s="40"/>
      <c r="C483" s="41"/>
      <c r="D483" s="232" t="s">
        <v>206</v>
      </c>
      <c r="E483" s="41"/>
      <c r="F483" s="271" t="s">
        <v>515</v>
      </c>
      <c r="G483" s="41"/>
      <c r="H483" s="41"/>
      <c r="I483" s="234"/>
      <c r="J483" s="41"/>
      <c r="K483" s="41"/>
      <c r="L483" s="45"/>
      <c r="M483" s="235"/>
      <c r="N483" s="236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206</v>
      </c>
      <c r="AU483" s="18" t="s">
        <v>83</v>
      </c>
    </row>
    <row r="484" s="14" customFormat="1">
      <c r="A484" s="14"/>
      <c r="B484" s="249"/>
      <c r="C484" s="250"/>
      <c r="D484" s="232" t="s">
        <v>136</v>
      </c>
      <c r="E484" s="251" t="s">
        <v>1</v>
      </c>
      <c r="F484" s="252" t="s">
        <v>516</v>
      </c>
      <c r="G484" s="250"/>
      <c r="H484" s="253">
        <v>403.59800000000001</v>
      </c>
      <c r="I484" s="254"/>
      <c r="J484" s="250"/>
      <c r="K484" s="250"/>
      <c r="L484" s="255"/>
      <c r="M484" s="256"/>
      <c r="N484" s="257"/>
      <c r="O484" s="257"/>
      <c r="P484" s="257"/>
      <c r="Q484" s="257"/>
      <c r="R484" s="257"/>
      <c r="S484" s="257"/>
      <c r="T484" s="25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9" t="s">
        <v>136</v>
      </c>
      <c r="AU484" s="259" t="s">
        <v>83</v>
      </c>
      <c r="AV484" s="14" t="s">
        <v>83</v>
      </c>
      <c r="AW484" s="14" t="s">
        <v>30</v>
      </c>
      <c r="AX484" s="14" t="s">
        <v>73</v>
      </c>
      <c r="AY484" s="259" t="s">
        <v>123</v>
      </c>
    </row>
    <row r="485" s="15" customFormat="1">
      <c r="A485" s="15"/>
      <c r="B485" s="260"/>
      <c r="C485" s="261"/>
      <c r="D485" s="232" t="s">
        <v>136</v>
      </c>
      <c r="E485" s="262" t="s">
        <v>1</v>
      </c>
      <c r="F485" s="263" t="s">
        <v>139</v>
      </c>
      <c r="G485" s="261"/>
      <c r="H485" s="264">
        <v>403.59800000000001</v>
      </c>
      <c r="I485" s="265"/>
      <c r="J485" s="261"/>
      <c r="K485" s="261"/>
      <c r="L485" s="266"/>
      <c r="M485" s="267"/>
      <c r="N485" s="268"/>
      <c r="O485" s="268"/>
      <c r="P485" s="268"/>
      <c r="Q485" s="268"/>
      <c r="R485" s="268"/>
      <c r="S485" s="268"/>
      <c r="T485" s="269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0" t="s">
        <v>136</v>
      </c>
      <c r="AU485" s="270" t="s">
        <v>83</v>
      </c>
      <c r="AV485" s="15" t="s">
        <v>130</v>
      </c>
      <c r="AW485" s="15" t="s">
        <v>30</v>
      </c>
      <c r="AX485" s="15" t="s">
        <v>81</v>
      </c>
      <c r="AY485" s="270" t="s">
        <v>123</v>
      </c>
    </row>
    <row r="486" s="12" customFormat="1" ht="22.8" customHeight="1">
      <c r="A486" s="12"/>
      <c r="B486" s="203"/>
      <c r="C486" s="204"/>
      <c r="D486" s="205" t="s">
        <v>72</v>
      </c>
      <c r="E486" s="217" t="s">
        <v>199</v>
      </c>
      <c r="F486" s="217" t="s">
        <v>517</v>
      </c>
      <c r="G486" s="204"/>
      <c r="H486" s="204"/>
      <c r="I486" s="207"/>
      <c r="J486" s="218">
        <f>BK486</f>
        <v>0</v>
      </c>
      <c r="K486" s="204"/>
      <c r="L486" s="209"/>
      <c r="M486" s="210"/>
      <c r="N486" s="211"/>
      <c r="O486" s="211"/>
      <c r="P486" s="212">
        <f>SUM(P487:P498)</f>
        <v>0</v>
      </c>
      <c r="Q486" s="211"/>
      <c r="R486" s="212">
        <f>SUM(R487:R498)</f>
        <v>0.098169094300000009</v>
      </c>
      <c r="S486" s="211"/>
      <c r="T486" s="213">
        <f>SUM(T487:T498)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81</v>
      </c>
      <c r="AT486" s="215" t="s">
        <v>72</v>
      </c>
      <c r="AU486" s="215" t="s">
        <v>81</v>
      </c>
      <c r="AY486" s="214" t="s">
        <v>123</v>
      </c>
      <c r="BK486" s="216">
        <f>SUM(BK487:BK498)</f>
        <v>0</v>
      </c>
    </row>
    <row r="487" s="2" customFormat="1" ht="24.15" customHeight="1">
      <c r="A487" s="39"/>
      <c r="B487" s="40"/>
      <c r="C487" s="219" t="s">
        <v>518</v>
      </c>
      <c r="D487" s="219" t="s">
        <v>125</v>
      </c>
      <c r="E487" s="220" t="s">
        <v>519</v>
      </c>
      <c r="F487" s="221" t="s">
        <v>520</v>
      </c>
      <c r="G487" s="222" t="s">
        <v>521</v>
      </c>
      <c r="H487" s="223">
        <v>1</v>
      </c>
      <c r="I487" s="224"/>
      <c r="J487" s="225">
        <f>ROUND(I487*H487,2)</f>
        <v>0</v>
      </c>
      <c r="K487" s="221" t="s">
        <v>129</v>
      </c>
      <c r="L487" s="45"/>
      <c r="M487" s="226" t="s">
        <v>1</v>
      </c>
      <c r="N487" s="227" t="s">
        <v>38</v>
      </c>
      <c r="O487" s="92"/>
      <c r="P487" s="228">
        <f>O487*H487</f>
        <v>0</v>
      </c>
      <c r="Q487" s="228">
        <v>0.068771600000000002</v>
      </c>
      <c r="R487" s="228">
        <f>Q487*H487</f>
        <v>0.068771600000000002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130</v>
      </c>
      <c r="AT487" s="230" t="s">
        <v>125</v>
      </c>
      <c r="AU487" s="230" t="s">
        <v>83</v>
      </c>
      <c r="AY487" s="18" t="s">
        <v>123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81</v>
      </c>
      <c r="BK487" s="231">
        <f>ROUND(I487*H487,2)</f>
        <v>0</v>
      </c>
      <c r="BL487" s="18" t="s">
        <v>130</v>
      </c>
      <c r="BM487" s="230" t="s">
        <v>522</v>
      </c>
    </row>
    <row r="488" s="2" customFormat="1">
      <c r="A488" s="39"/>
      <c r="B488" s="40"/>
      <c r="C488" s="41"/>
      <c r="D488" s="232" t="s">
        <v>132</v>
      </c>
      <c r="E488" s="41"/>
      <c r="F488" s="233" t="s">
        <v>523</v>
      </c>
      <c r="G488" s="41"/>
      <c r="H488" s="41"/>
      <c r="I488" s="234"/>
      <c r="J488" s="41"/>
      <c r="K488" s="41"/>
      <c r="L488" s="45"/>
      <c r="M488" s="235"/>
      <c r="N488" s="236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132</v>
      </c>
      <c r="AU488" s="18" t="s">
        <v>83</v>
      </c>
    </row>
    <row r="489" s="2" customFormat="1">
      <c r="A489" s="39"/>
      <c r="B489" s="40"/>
      <c r="C489" s="41"/>
      <c r="D489" s="237" t="s">
        <v>134</v>
      </c>
      <c r="E489" s="41"/>
      <c r="F489" s="238" t="s">
        <v>524</v>
      </c>
      <c r="G489" s="41"/>
      <c r="H489" s="41"/>
      <c r="I489" s="234"/>
      <c r="J489" s="41"/>
      <c r="K489" s="41"/>
      <c r="L489" s="45"/>
      <c r="M489" s="235"/>
      <c r="N489" s="236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134</v>
      </c>
      <c r="AU489" s="18" t="s">
        <v>83</v>
      </c>
    </row>
    <row r="490" s="2" customFormat="1" ht="33" customHeight="1">
      <c r="A490" s="39"/>
      <c r="B490" s="40"/>
      <c r="C490" s="219" t="s">
        <v>525</v>
      </c>
      <c r="D490" s="219" t="s">
        <v>125</v>
      </c>
      <c r="E490" s="220" t="s">
        <v>526</v>
      </c>
      <c r="F490" s="221" t="s">
        <v>527</v>
      </c>
      <c r="G490" s="222" t="s">
        <v>521</v>
      </c>
      <c r="H490" s="223">
        <v>1</v>
      </c>
      <c r="I490" s="224"/>
      <c r="J490" s="225">
        <f>ROUND(I490*H490,2)</f>
        <v>0</v>
      </c>
      <c r="K490" s="221" t="s">
        <v>129</v>
      </c>
      <c r="L490" s="45"/>
      <c r="M490" s="226" t="s">
        <v>1</v>
      </c>
      <c r="N490" s="227" t="s">
        <v>38</v>
      </c>
      <c r="O490" s="92"/>
      <c r="P490" s="228">
        <f>O490*H490</f>
        <v>0</v>
      </c>
      <c r="Q490" s="228">
        <v>0.026720994299999998</v>
      </c>
      <c r="R490" s="228">
        <f>Q490*H490</f>
        <v>0.026720994299999998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130</v>
      </c>
      <c r="AT490" s="230" t="s">
        <v>125</v>
      </c>
      <c r="AU490" s="230" t="s">
        <v>83</v>
      </c>
      <c r="AY490" s="18" t="s">
        <v>123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81</v>
      </c>
      <c r="BK490" s="231">
        <f>ROUND(I490*H490,2)</f>
        <v>0</v>
      </c>
      <c r="BL490" s="18" t="s">
        <v>130</v>
      </c>
      <c r="BM490" s="230" t="s">
        <v>528</v>
      </c>
    </row>
    <row r="491" s="2" customFormat="1">
      <c r="A491" s="39"/>
      <c r="B491" s="40"/>
      <c r="C491" s="41"/>
      <c r="D491" s="232" t="s">
        <v>132</v>
      </c>
      <c r="E491" s="41"/>
      <c r="F491" s="233" t="s">
        <v>529</v>
      </c>
      <c r="G491" s="41"/>
      <c r="H491" s="41"/>
      <c r="I491" s="234"/>
      <c r="J491" s="41"/>
      <c r="K491" s="41"/>
      <c r="L491" s="45"/>
      <c r="M491" s="235"/>
      <c r="N491" s="236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132</v>
      </c>
      <c r="AU491" s="18" t="s">
        <v>83</v>
      </c>
    </row>
    <row r="492" s="2" customFormat="1">
      <c r="A492" s="39"/>
      <c r="B492" s="40"/>
      <c r="C492" s="41"/>
      <c r="D492" s="237" t="s">
        <v>134</v>
      </c>
      <c r="E492" s="41"/>
      <c r="F492" s="238" t="s">
        <v>530</v>
      </c>
      <c r="G492" s="41"/>
      <c r="H492" s="41"/>
      <c r="I492" s="234"/>
      <c r="J492" s="41"/>
      <c r="K492" s="41"/>
      <c r="L492" s="45"/>
      <c r="M492" s="235"/>
      <c r="N492" s="236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134</v>
      </c>
      <c r="AU492" s="18" t="s">
        <v>83</v>
      </c>
    </row>
    <row r="493" s="2" customFormat="1" ht="24.15" customHeight="1">
      <c r="A493" s="39"/>
      <c r="B493" s="40"/>
      <c r="C493" s="219" t="s">
        <v>531</v>
      </c>
      <c r="D493" s="219" t="s">
        <v>125</v>
      </c>
      <c r="E493" s="220" t="s">
        <v>532</v>
      </c>
      <c r="F493" s="221" t="s">
        <v>533</v>
      </c>
      <c r="G493" s="222" t="s">
        <v>521</v>
      </c>
      <c r="H493" s="223">
        <v>1</v>
      </c>
      <c r="I493" s="224"/>
      <c r="J493" s="225">
        <f>ROUND(I493*H493,2)</f>
        <v>0</v>
      </c>
      <c r="K493" s="221" t="s">
        <v>129</v>
      </c>
      <c r="L493" s="45"/>
      <c r="M493" s="226" t="s">
        <v>1</v>
      </c>
      <c r="N493" s="227" t="s">
        <v>38</v>
      </c>
      <c r="O493" s="92"/>
      <c r="P493" s="228">
        <f>O493*H493</f>
        <v>0</v>
      </c>
      <c r="Q493" s="228">
        <v>0</v>
      </c>
      <c r="R493" s="228">
        <f>Q493*H493</f>
        <v>0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130</v>
      </c>
      <c r="AT493" s="230" t="s">
        <v>125</v>
      </c>
      <c r="AU493" s="230" t="s">
        <v>83</v>
      </c>
      <c r="AY493" s="18" t="s">
        <v>123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81</v>
      </c>
      <c r="BK493" s="231">
        <f>ROUND(I493*H493,2)</f>
        <v>0</v>
      </c>
      <c r="BL493" s="18" t="s">
        <v>130</v>
      </c>
      <c r="BM493" s="230" t="s">
        <v>534</v>
      </c>
    </row>
    <row r="494" s="2" customFormat="1">
      <c r="A494" s="39"/>
      <c r="B494" s="40"/>
      <c r="C494" s="41"/>
      <c r="D494" s="232" t="s">
        <v>132</v>
      </c>
      <c r="E494" s="41"/>
      <c r="F494" s="233" t="s">
        <v>535</v>
      </c>
      <c r="G494" s="41"/>
      <c r="H494" s="41"/>
      <c r="I494" s="234"/>
      <c r="J494" s="41"/>
      <c r="K494" s="41"/>
      <c r="L494" s="45"/>
      <c r="M494" s="235"/>
      <c r="N494" s="236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132</v>
      </c>
      <c r="AU494" s="18" t="s">
        <v>83</v>
      </c>
    </row>
    <row r="495" s="2" customFormat="1">
      <c r="A495" s="39"/>
      <c r="B495" s="40"/>
      <c r="C495" s="41"/>
      <c r="D495" s="237" t="s">
        <v>134</v>
      </c>
      <c r="E495" s="41"/>
      <c r="F495" s="238" t="s">
        <v>536</v>
      </c>
      <c r="G495" s="41"/>
      <c r="H495" s="41"/>
      <c r="I495" s="234"/>
      <c r="J495" s="41"/>
      <c r="K495" s="41"/>
      <c r="L495" s="45"/>
      <c r="M495" s="235"/>
      <c r="N495" s="236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134</v>
      </c>
      <c r="AU495" s="18" t="s">
        <v>83</v>
      </c>
    </row>
    <row r="496" s="2" customFormat="1" ht="24.15" customHeight="1">
      <c r="A496" s="39"/>
      <c r="B496" s="40"/>
      <c r="C496" s="219" t="s">
        <v>449</v>
      </c>
      <c r="D496" s="219" t="s">
        <v>125</v>
      </c>
      <c r="E496" s="220" t="s">
        <v>537</v>
      </c>
      <c r="F496" s="221" t="s">
        <v>538</v>
      </c>
      <c r="G496" s="222" t="s">
        <v>521</v>
      </c>
      <c r="H496" s="223">
        <v>1</v>
      </c>
      <c r="I496" s="224"/>
      <c r="J496" s="225">
        <f>ROUND(I496*H496,2)</f>
        <v>0</v>
      </c>
      <c r="K496" s="221" t="s">
        <v>129</v>
      </c>
      <c r="L496" s="45"/>
      <c r="M496" s="226" t="s">
        <v>1</v>
      </c>
      <c r="N496" s="227" t="s">
        <v>38</v>
      </c>
      <c r="O496" s="92"/>
      <c r="P496" s="228">
        <f>O496*H496</f>
        <v>0</v>
      </c>
      <c r="Q496" s="228">
        <v>0.0026765000000000001</v>
      </c>
      <c r="R496" s="228">
        <f>Q496*H496</f>
        <v>0.0026765000000000001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130</v>
      </c>
      <c r="AT496" s="230" t="s">
        <v>125</v>
      </c>
      <c r="AU496" s="230" t="s">
        <v>83</v>
      </c>
      <c r="AY496" s="18" t="s">
        <v>123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81</v>
      </c>
      <c r="BK496" s="231">
        <f>ROUND(I496*H496,2)</f>
        <v>0</v>
      </c>
      <c r="BL496" s="18" t="s">
        <v>130</v>
      </c>
      <c r="BM496" s="230" t="s">
        <v>539</v>
      </c>
    </row>
    <row r="497" s="2" customFormat="1">
      <c r="A497" s="39"/>
      <c r="B497" s="40"/>
      <c r="C497" s="41"/>
      <c r="D497" s="232" t="s">
        <v>132</v>
      </c>
      <c r="E497" s="41"/>
      <c r="F497" s="233" t="s">
        <v>540</v>
      </c>
      <c r="G497" s="41"/>
      <c r="H497" s="41"/>
      <c r="I497" s="234"/>
      <c r="J497" s="41"/>
      <c r="K497" s="41"/>
      <c r="L497" s="45"/>
      <c r="M497" s="235"/>
      <c r="N497" s="236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132</v>
      </c>
      <c r="AU497" s="18" t="s">
        <v>83</v>
      </c>
    </row>
    <row r="498" s="2" customFormat="1">
      <c r="A498" s="39"/>
      <c r="B498" s="40"/>
      <c r="C498" s="41"/>
      <c r="D498" s="237" t="s">
        <v>134</v>
      </c>
      <c r="E498" s="41"/>
      <c r="F498" s="238" t="s">
        <v>541</v>
      </c>
      <c r="G498" s="41"/>
      <c r="H498" s="41"/>
      <c r="I498" s="234"/>
      <c r="J498" s="41"/>
      <c r="K498" s="41"/>
      <c r="L498" s="45"/>
      <c r="M498" s="235"/>
      <c r="N498" s="236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134</v>
      </c>
      <c r="AU498" s="18" t="s">
        <v>83</v>
      </c>
    </row>
    <row r="499" s="12" customFormat="1" ht="22.8" customHeight="1">
      <c r="A499" s="12"/>
      <c r="B499" s="203"/>
      <c r="C499" s="204"/>
      <c r="D499" s="205" t="s">
        <v>72</v>
      </c>
      <c r="E499" s="217" t="s">
        <v>214</v>
      </c>
      <c r="F499" s="217" t="s">
        <v>542</v>
      </c>
      <c r="G499" s="204"/>
      <c r="H499" s="204"/>
      <c r="I499" s="207"/>
      <c r="J499" s="218">
        <f>BK499</f>
        <v>0</v>
      </c>
      <c r="K499" s="204"/>
      <c r="L499" s="209"/>
      <c r="M499" s="210"/>
      <c r="N499" s="211"/>
      <c r="O499" s="211"/>
      <c r="P499" s="212">
        <f>SUM(P500:P927)</f>
        <v>0</v>
      </c>
      <c r="Q499" s="211"/>
      <c r="R499" s="212">
        <f>SUM(R500:R927)</f>
        <v>286.88558311299192</v>
      </c>
      <c r="S499" s="211"/>
      <c r="T499" s="213">
        <f>SUM(T500:T927)</f>
        <v>302.24804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4" t="s">
        <v>81</v>
      </c>
      <c r="AT499" s="215" t="s">
        <v>72</v>
      </c>
      <c r="AU499" s="215" t="s">
        <v>81</v>
      </c>
      <c r="AY499" s="214" t="s">
        <v>123</v>
      </c>
      <c r="BK499" s="216">
        <f>SUM(BK500:BK927)</f>
        <v>0</v>
      </c>
    </row>
    <row r="500" s="2" customFormat="1" ht="16.5" customHeight="1">
      <c r="A500" s="39"/>
      <c r="B500" s="40"/>
      <c r="C500" s="219" t="s">
        <v>543</v>
      </c>
      <c r="D500" s="219" t="s">
        <v>125</v>
      </c>
      <c r="E500" s="220" t="s">
        <v>544</v>
      </c>
      <c r="F500" s="221" t="s">
        <v>545</v>
      </c>
      <c r="G500" s="222" t="s">
        <v>156</v>
      </c>
      <c r="H500" s="223">
        <v>47.859999999999999</v>
      </c>
      <c r="I500" s="224"/>
      <c r="J500" s="225">
        <f>ROUND(I500*H500,2)</f>
        <v>0</v>
      </c>
      <c r="K500" s="221" t="s">
        <v>129</v>
      </c>
      <c r="L500" s="45"/>
      <c r="M500" s="226" t="s">
        <v>1</v>
      </c>
      <c r="N500" s="227" t="s">
        <v>38</v>
      </c>
      <c r="O500" s="92"/>
      <c r="P500" s="228">
        <f>O500*H500</f>
        <v>0</v>
      </c>
      <c r="Q500" s="228">
        <v>0.00117</v>
      </c>
      <c r="R500" s="228">
        <f>Q500*H500</f>
        <v>0.055996200000000003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130</v>
      </c>
      <c r="AT500" s="230" t="s">
        <v>125</v>
      </c>
      <c r="AU500" s="230" t="s">
        <v>83</v>
      </c>
      <c r="AY500" s="18" t="s">
        <v>123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81</v>
      </c>
      <c r="BK500" s="231">
        <f>ROUND(I500*H500,2)</f>
        <v>0</v>
      </c>
      <c r="BL500" s="18" t="s">
        <v>130</v>
      </c>
      <c r="BM500" s="230" t="s">
        <v>546</v>
      </c>
    </row>
    <row r="501" s="2" customFormat="1">
      <c r="A501" s="39"/>
      <c r="B501" s="40"/>
      <c r="C501" s="41"/>
      <c r="D501" s="232" t="s">
        <v>132</v>
      </c>
      <c r="E501" s="41"/>
      <c r="F501" s="233" t="s">
        <v>547</v>
      </c>
      <c r="G501" s="41"/>
      <c r="H501" s="41"/>
      <c r="I501" s="234"/>
      <c r="J501" s="41"/>
      <c r="K501" s="41"/>
      <c r="L501" s="45"/>
      <c r="M501" s="235"/>
      <c r="N501" s="236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132</v>
      </c>
      <c r="AU501" s="18" t="s">
        <v>83</v>
      </c>
    </row>
    <row r="502" s="2" customFormat="1">
      <c r="A502" s="39"/>
      <c r="B502" s="40"/>
      <c r="C502" s="41"/>
      <c r="D502" s="237" t="s">
        <v>134</v>
      </c>
      <c r="E502" s="41"/>
      <c r="F502" s="238" t="s">
        <v>548</v>
      </c>
      <c r="G502" s="41"/>
      <c r="H502" s="41"/>
      <c r="I502" s="234"/>
      <c r="J502" s="41"/>
      <c r="K502" s="41"/>
      <c r="L502" s="45"/>
      <c r="M502" s="235"/>
      <c r="N502" s="236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134</v>
      </c>
      <c r="AU502" s="18" t="s">
        <v>83</v>
      </c>
    </row>
    <row r="503" s="13" customFormat="1">
      <c r="A503" s="13"/>
      <c r="B503" s="239"/>
      <c r="C503" s="240"/>
      <c r="D503" s="232" t="s">
        <v>136</v>
      </c>
      <c r="E503" s="241" t="s">
        <v>1</v>
      </c>
      <c r="F503" s="242" t="s">
        <v>549</v>
      </c>
      <c r="G503" s="240"/>
      <c r="H503" s="241" t="s">
        <v>1</v>
      </c>
      <c r="I503" s="243"/>
      <c r="J503" s="240"/>
      <c r="K503" s="240"/>
      <c r="L503" s="244"/>
      <c r="M503" s="245"/>
      <c r="N503" s="246"/>
      <c r="O503" s="246"/>
      <c r="P503" s="246"/>
      <c r="Q503" s="246"/>
      <c r="R503" s="246"/>
      <c r="S503" s="246"/>
      <c r="T503" s="24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8" t="s">
        <v>136</v>
      </c>
      <c r="AU503" s="248" t="s">
        <v>83</v>
      </c>
      <c r="AV503" s="13" t="s">
        <v>81</v>
      </c>
      <c r="AW503" s="13" t="s">
        <v>30</v>
      </c>
      <c r="AX503" s="13" t="s">
        <v>73</v>
      </c>
      <c r="AY503" s="248" t="s">
        <v>123</v>
      </c>
    </row>
    <row r="504" s="13" customFormat="1">
      <c r="A504" s="13"/>
      <c r="B504" s="239"/>
      <c r="C504" s="240"/>
      <c r="D504" s="232" t="s">
        <v>136</v>
      </c>
      <c r="E504" s="241" t="s">
        <v>1</v>
      </c>
      <c r="F504" s="242" t="s">
        <v>550</v>
      </c>
      <c r="G504" s="240"/>
      <c r="H504" s="241" t="s">
        <v>1</v>
      </c>
      <c r="I504" s="243"/>
      <c r="J504" s="240"/>
      <c r="K504" s="240"/>
      <c r="L504" s="244"/>
      <c r="M504" s="245"/>
      <c r="N504" s="246"/>
      <c r="O504" s="246"/>
      <c r="P504" s="246"/>
      <c r="Q504" s="246"/>
      <c r="R504" s="246"/>
      <c r="S504" s="246"/>
      <c r="T504" s="24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8" t="s">
        <v>136</v>
      </c>
      <c r="AU504" s="248" t="s">
        <v>83</v>
      </c>
      <c r="AV504" s="13" t="s">
        <v>81</v>
      </c>
      <c r="AW504" s="13" t="s">
        <v>30</v>
      </c>
      <c r="AX504" s="13" t="s">
        <v>73</v>
      </c>
      <c r="AY504" s="248" t="s">
        <v>123</v>
      </c>
    </row>
    <row r="505" s="14" customFormat="1">
      <c r="A505" s="14"/>
      <c r="B505" s="249"/>
      <c r="C505" s="250"/>
      <c r="D505" s="232" t="s">
        <v>136</v>
      </c>
      <c r="E505" s="251" t="s">
        <v>1</v>
      </c>
      <c r="F505" s="252" t="s">
        <v>551</v>
      </c>
      <c r="G505" s="250"/>
      <c r="H505" s="253">
        <v>26.539999999999999</v>
      </c>
      <c r="I505" s="254"/>
      <c r="J505" s="250"/>
      <c r="K505" s="250"/>
      <c r="L505" s="255"/>
      <c r="M505" s="256"/>
      <c r="N505" s="257"/>
      <c r="O505" s="257"/>
      <c r="P505" s="257"/>
      <c r="Q505" s="257"/>
      <c r="R505" s="257"/>
      <c r="S505" s="257"/>
      <c r="T505" s="25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9" t="s">
        <v>136</v>
      </c>
      <c r="AU505" s="259" t="s">
        <v>83</v>
      </c>
      <c r="AV505" s="14" t="s">
        <v>83</v>
      </c>
      <c r="AW505" s="14" t="s">
        <v>30</v>
      </c>
      <c r="AX505" s="14" t="s">
        <v>73</v>
      </c>
      <c r="AY505" s="259" t="s">
        <v>123</v>
      </c>
    </row>
    <row r="506" s="13" customFormat="1">
      <c r="A506" s="13"/>
      <c r="B506" s="239"/>
      <c r="C506" s="240"/>
      <c r="D506" s="232" t="s">
        <v>136</v>
      </c>
      <c r="E506" s="241" t="s">
        <v>1</v>
      </c>
      <c r="F506" s="242" t="s">
        <v>552</v>
      </c>
      <c r="G506" s="240"/>
      <c r="H506" s="241" t="s">
        <v>1</v>
      </c>
      <c r="I506" s="243"/>
      <c r="J506" s="240"/>
      <c r="K506" s="240"/>
      <c r="L506" s="244"/>
      <c r="M506" s="245"/>
      <c r="N506" s="246"/>
      <c r="O506" s="246"/>
      <c r="P506" s="246"/>
      <c r="Q506" s="246"/>
      <c r="R506" s="246"/>
      <c r="S506" s="246"/>
      <c r="T506" s="24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8" t="s">
        <v>136</v>
      </c>
      <c r="AU506" s="248" t="s">
        <v>83</v>
      </c>
      <c r="AV506" s="13" t="s">
        <v>81</v>
      </c>
      <c r="AW506" s="13" t="s">
        <v>30</v>
      </c>
      <c r="AX506" s="13" t="s">
        <v>73</v>
      </c>
      <c r="AY506" s="248" t="s">
        <v>123</v>
      </c>
    </row>
    <row r="507" s="14" customFormat="1">
      <c r="A507" s="14"/>
      <c r="B507" s="249"/>
      <c r="C507" s="250"/>
      <c r="D507" s="232" t="s">
        <v>136</v>
      </c>
      <c r="E507" s="251" t="s">
        <v>1</v>
      </c>
      <c r="F507" s="252" t="s">
        <v>553</v>
      </c>
      <c r="G507" s="250"/>
      <c r="H507" s="253">
        <v>21.32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9" t="s">
        <v>136</v>
      </c>
      <c r="AU507" s="259" t="s">
        <v>83</v>
      </c>
      <c r="AV507" s="14" t="s">
        <v>83</v>
      </c>
      <c r="AW507" s="14" t="s">
        <v>30</v>
      </c>
      <c r="AX507" s="14" t="s">
        <v>73</v>
      </c>
      <c r="AY507" s="259" t="s">
        <v>123</v>
      </c>
    </row>
    <row r="508" s="15" customFormat="1">
      <c r="A508" s="15"/>
      <c r="B508" s="260"/>
      <c r="C508" s="261"/>
      <c r="D508" s="232" t="s">
        <v>136</v>
      </c>
      <c r="E508" s="262" t="s">
        <v>1</v>
      </c>
      <c r="F508" s="263" t="s">
        <v>139</v>
      </c>
      <c r="G508" s="261"/>
      <c r="H508" s="264">
        <v>47.859999999999999</v>
      </c>
      <c r="I508" s="265"/>
      <c r="J508" s="261"/>
      <c r="K508" s="261"/>
      <c r="L508" s="266"/>
      <c r="M508" s="267"/>
      <c r="N508" s="268"/>
      <c r="O508" s="268"/>
      <c r="P508" s="268"/>
      <c r="Q508" s="268"/>
      <c r="R508" s="268"/>
      <c r="S508" s="268"/>
      <c r="T508" s="26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0" t="s">
        <v>136</v>
      </c>
      <c r="AU508" s="270" t="s">
        <v>83</v>
      </c>
      <c r="AV508" s="15" t="s">
        <v>130</v>
      </c>
      <c r="AW508" s="15" t="s">
        <v>30</v>
      </c>
      <c r="AX508" s="15" t="s">
        <v>81</v>
      </c>
      <c r="AY508" s="270" t="s">
        <v>123</v>
      </c>
    </row>
    <row r="509" s="2" customFormat="1" ht="16.5" customHeight="1">
      <c r="A509" s="39"/>
      <c r="B509" s="40"/>
      <c r="C509" s="219" t="s">
        <v>554</v>
      </c>
      <c r="D509" s="219" t="s">
        <v>125</v>
      </c>
      <c r="E509" s="220" t="s">
        <v>555</v>
      </c>
      <c r="F509" s="221" t="s">
        <v>556</v>
      </c>
      <c r="G509" s="222" t="s">
        <v>156</v>
      </c>
      <c r="H509" s="223">
        <v>47.859999999999999</v>
      </c>
      <c r="I509" s="224"/>
      <c r="J509" s="225">
        <f>ROUND(I509*H509,2)</f>
        <v>0</v>
      </c>
      <c r="K509" s="221" t="s">
        <v>129</v>
      </c>
      <c r="L509" s="45"/>
      <c r="M509" s="226" t="s">
        <v>1</v>
      </c>
      <c r="N509" s="227" t="s">
        <v>38</v>
      </c>
      <c r="O509" s="92"/>
      <c r="P509" s="228">
        <f>O509*H509</f>
        <v>0</v>
      </c>
      <c r="Q509" s="228">
        <v>0.00058049999999999996</v>
      </c>
      <c r="R509" s="228">
        <f>Q509*H509</f>
        <v>0.027782729999999999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130</v>
      </c>
      <c r="AT509" s="230" t="s">
        <v>125</v>
      </c>
      <c r="AU509" s="230" t="s">
        <v>83</v>
      </c>
      <c r="AY509" s="18" t="s">
        <v>123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81</v>
      </c>
      <c r="BK509" s="231">
        <f>ROUND(I509*H509,2)</f>
        <v>0</v>
      </c>
      <c r="BL509" s="18" t="s">
        <v>130</v>
      </c>
      <c r="BM509" s="230" t="s">
        <v>557</v>
      </c>
    </row>
    <row r="510" s="2" customFormat="1">
      <c r="A510" s="39"/>
      <c r="B510" s="40"/>
      <c r="C510" s="41"/>
      <c r="D510" s="232" t="s">
        <v>132</v>
      </c>
      <c r="E510" s="41"/>
      <c r="F510" s="233" t="s">
        <v>558</v>
      </c>
      <c r="G510" s="41"/>
      <c r="H510" s="41"/>
      <c r="I510" s="234"/>
      <c r="J510" s="41"/>
      <c r="K510" s="41"/>
      <c r="L510" s="45"/>
      <c r="M510" s="235"/>
      <c r="N510" s="236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132</v>
      </c>
      <c r="AU510" s="18" t="s">
        <v>83</v>
      </c>
    </row>
    <row r="511" s="2" customFormat="1">
      <c r="A511" s="39"/>
      <c r="B511" s="40"/>
      <c r="C511" s="41"/>
      <c r="D511" s="237" t="s">
        <v>134</v>
      </c>
      <c r="E511" s="41"/>
      <c r="F511" s="238" t="s">
        <v>559</v>
      </c>
      <c r="G511" s="41"/>
      <c r="H511" s="41"/>
      <c r="I511" s="234"/>
      <c r="J511" s="41"/>
      <c r="K511" s="41"/>
      <c r="L511" s="45"/>
      <c r="M511" s="235"/>
      <c r="N511" s="236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134</v>
      </c>
      <c r="AU511" s="18" t="s">
        <v>83</v>
      </c>
    </row>
    <row r="512" s="13" customFormat="1">
      <c r="A512" s="13"/>
      <c r="B512" s="239"/>
      <c r="C512" s="240"/>
      <c r="D512" s="232" t="s">
        <v>136</v>
      </c>
      <c r="E512" s="241" t="s">
        <v>1</v>
      </c>
      <c r="F512" s="242" t="s">
        <v>410</v>
      </c>
      <c r="G512" s="240"/>
      <c r="H512" s="241" t="s">
        <v>1</v>
      </c>
      <c r="I512" s="243"/>
      <c r="J512" s="240"/>
      <c r="K512" s="240"/>
      <c r="L512" s="244"/>
      <c r="M512" s="245"/>
      <c r="N512" s="246"/>
      <c r="O512" s="246"/>
      <c r="P512" s="246"/>
      <c r="Q512" s="246"/>
      <c r="R512" s="246"/>
      <c r="S512" s="246"/>
      <c r="T512" s="24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8" t="s">
        <v>136</v>
      </c>
      <c r="AU512" s="248" t="s">
        <v>83</v>
      </c>
      <c r="AV512" s="13" t="s">
        <v>81</v>
      </c>
      <c r="AW512" s="13" t="s">
        <v>30</v>
      </c>
      <c r="AX512" s="13" t="s">
        <v>73</v>
      </c>
      <c r="AY512" s="248" t="s">
        <v>123</v>
      </c>
    </row>
    <row r="513" s="13" customFormat="1">
      <c r="A513" s="13"/>
      <c r="B513" s="239"/>
      <c r="C513" s="240"/>
      <c r="D513" s="232" t="s">
        <v>136</v>
      </c>
      <c r="E513" s="241" t="s">
        <v>1</v>
      </c>
      <c r="F513" s="242" t="s">
        <v>550</v>
      </c>
      <c r="G513" s="240"/>
      <c r="H513" s="241" t="s">
        <v>1</v>
      </c>
      <c r="I513" s="243"/>
      <c r="J513" s="240"/>
      <c r="K513" s="240"/>
      <c r="L513" s="244"/>
      <c r="M513" s="245"/>
      <c r="N513" s="246"/>
      <c r="O513" s="246"/>
      <c r="P513" s="246"/>
      <c r="Q513" s="246"/>
      <c r="R513" s="246"/>
      <c r="S513" s="246"/>
      <c r="T513" s="247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8" t="s">
        <v>136</v>
      </c>
      <c r="AU513" s="248" t="s">
        <v>83</v>
      </c>
      <c r="AV513" s="13" t="s">
        <v>81</v>
      </c>
      <c r="AW513" s="13" t="s">
        <v>30</v>
      </c>
      <c r="AX513" s="13" t="s">
        <v>73</v>
      </c>
      <c r="AY513" s="248" t="s">
        <v>123</v>
      </c>
    </row>
    <row r="514" s="14" customFormat="1">
      <c r="A514" s="14"/>
      <c r="B514" s="249"/>
      <c r="C514" s="250"/>
      <c r="D514" s="232" t="s">
        <v>136</v>
      </c>
      <c r="E514" s="251" t="s">
        <v>1</v>
      </c>
      <c r="F514" s="252" t="s">
        <v>551</v>
      </c>
      <c r="G514" s="250"/>
      <c r="H514" s="253">
        <v>26.539999999999999</v>
      </c>
      <c r="I514" s="254"/>
      <c r="J514" s="250"/>
      <c r="K514" s="250"/>
      <c r="L514" s="255"/>
      <c r="M514" s="256"/>
      <c r="N514" s="257"/>
      <c r="O514" s="257"/>
      <c r="P514" s="257"/>
      <c r="Q514" s="257"/>
      <c r="R514" s="257"/>
      <c r="S514" s="257"/>
      <c r="T514" s="25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9" t="s">
        <v>136</v>
      </c>
      <c r="AU514" s="259" t="s">
        <v>83</v>
      </c>
      <c r="AV514" s="14" t="s">
        <v>83</v>
      </c>
      <c r="AW514" s="14" t="s">
        <v>30</v>
      </c>
      <c r="AX514" s="14" t="s">
        <v>73</v>
      </c>
      <c r="AY514" s="259" t="s">
        <v>123</v>
      </c>
    </row>
    <row r="515" s="13" customFormat="1">
      <c r="A515" s="13"/>
      <c r="B515" s="239"/>
      <c r="C515" s="240"/>
      <c r="D515" s="232" t="s">
        <v>136</v>
      </c>
      <c r="E515" s="241" t="s">
        <v>1</v>
      </c>
      <c r="F515" s="242" t="s">
        <v>552</v>
      </c>
      <c r="G515" s="240"/>
      <c r="H515" s="241" t="s">
        <v>1</v>
      </c>
      <c r="I515" s="243"/>
      <c r="J515" s="240"/>
      <c r="K515" s="240"/>
      <c r="L515" s="244"/>
      <c r="M515" s="245"/>
      <c r="N515" s="246"/>
      <c r="O515" s="246"/>
      <c r="P515" s="246"/>
      <c r="Q515" s="246"/>
      <c r="R515" s="246"/>
      <c r="S515" s="246"/>
      <c r="T515" s="24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8" t="s">
        <v>136</v>
      </c>
      <c r="AU515" s="248" t="s">
        <v>83</v>
      </c>
      <c r="AV515" s="13" t="s">
        <v>81</v>
      </c>
      <c r="AW515" s="13" t="s">
        <v>30</v>
      </c>
      <c r="AX515" s="13" t="s">
        <v>73</v>
      </c>
      <c r="AY515" s="248" t="s">
        <v>123</v>
      </c>
    </row>
    <row r="516" s="14" customFormat="1">
      <c r="A516" s="14"/>
      <c r="B516" s="249"/>
      <c r="C516" s="250"/>
      <c r="D516" s="232" t="s">
        <v>136</v>
      </c>
      <c r="E516" s="251" t="s">
        <v>1</v>
      </c>
      <c r="F516" s="252" t="s">
        <v>553</v>
      </c>
      <c r="G516" s="250"/>
      <c r="H516" s="253">
        <v>21.32</v>
      </c>
      <c r="I516" s="254"/>
      <c r="J516" s="250"/>
      <c r="K516" s="250"/>
      <c r="L516" s="255"/>
      <c r="M516" s="256"/>
      <c r="N516" s="257"/>
      <c r="O516" s="257"/>
      <c r="P516" s="257"/>
      <c r="Q516" s="257"/>
      <c r="R516" s="257"/>
      <c r="S516" s="257"/>
      <c r="T516" s="25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9" t="s">
        <v>136</v>
      </c>
      <c r="AU516" s="259" t="s">
        <v>83</v>
      </c>
      <c r="AV516" s="14" t="s">
        <v>83</v>
      </c>
      <c r="AW516" s="14" t="s">
        <v>30</v>
      </c>
      <c r="AX516" s="14" t="s">
        <v>73</v>
      </c>
      <c r="AY516" s="259" t="s">
        <v>123</v>
      </c>
    </row>
    <row r="517" s="15" customFormat="1">
      <c r="A517" s="15"/>
      <c r="B517" s="260"/>
      <c r="C517" s="261"/>
      <c r="D517" s="232" t="s">
        <v>136</v>
      </c>
      <c r="E517" s="262" t="s">
        <v>1</v>
      </c>
      <c r="F517" s="263" t="s">
        <v>139</v>
      </c>
      <c r="G517" s="261"/>
      <c r="H517" s="264">
        <v>47.859999999999999</v>
      </c>
      <c r="I517" s="265"/>
      <c r="J517" s="261"/>
      <c r="K517" s="261"/>
      <c r="L517" s="266"/>
      <c r="M517" s="267"/>
      <c r="N517" s="268"/>
      <c r="O517" s="268"/>
      <c r="P517" s="268"/>
      <c r="Q517" s="268"/>
      <c r="R517" s="268"/>
      <c r="S517" s="268"/>
      <c r="T517" s="26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0" t="s">
        <v>136</v>
      </c>
      <c r="AU517" s="270" t="s">
        <v>83</v>
      </c>
      <c r="AV517" s="15" t="s">
        <v>130</v>
      </c>
      <c r="AW517" s="15" t="s">
        <v>30</v>
      </c>
      <c r="AX517" s="15" t="s">
        <v>81</v>
      </c>
      <c r="AY517" s="270" t="s">
        <v>123</v>
      </c>
    </row>
    <row r="518" s="2" customFormat="1" ht="24.15" customHeight="1">
      <c r="A518" s="39"/>
      <c r="B518" s="40"/>
      <c r="C518" s="283" t="s">
        <v>560</v>
      </c>
      <c r="D518" s="283" t="s">
        <v>252</v>
      </c>
      <c r="E518" s="284" t="s">
        <v>561</v>
      </c>
      <c r="F518" s="285" t="s">
        <v>562</v>
      </c>
      <c r="G518" s="286" t="s">
        <v>202</v>
      </c>
      <c r="H518" s="287">
        <v>0.28100000000000003</v>
      </c>
      <c r="I518" s="288"/>
      <c r="J518" s="289">
        <f>ROUND(I518*H518,2)</f>
        <v>0</v>
      </c>
      <c r="K518" s="285" t="s">
        <v>129</v>
      </c>
      <c r="L518" s="290"/>
      <c r="M518" s="291" t="s">
        <v>1</v>
      </c>
      <c r="N518" s="292" t="s">
        <v>38</v>
      </c>
      <c r="O518" s="92"/>
      <c r="P518" s="228">
        <f>O518*H518</f>
        <v>0</v>
      </c>
      <c r="Q518" s="228">
        <v>1</v>
      </c>
      <c r="R518" s="228">
        <f>Q518*H518</f>
        <v>0.28100000000000003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199</v>
      </c>
      <c r="AT518" s="230" t="s">
        <v>252</v>
      </c>
      <c r="AU518" s="230" t="s">
        <v>83</v>
      </c>
      <c r="AY518" s="18" t="s">
        <v>123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81</v>
      </c>
      <c r="BK518" s="231">
        <f>ROUND(I518*H518,2)</f>
        <v>0</v>
      </c>
      <c r="BL518" s="18" t="s">
        <v>130</v>
      </c>
      <c r="BM518" s="230" t="s">
        <v>563</v>
      </c>
    </row>
    <row r="519" s="2" customFormat="1">
      <c r="A519" s="39"/>
      <c r="B519" s="40"/>
      <c r="C519" s="41"/>
      <c r="D519" s="232" t="s">
        <v>132</v>
      </c>
      <c r="E519" s="41"/>
      <c r="F519" s="233" t="s">
        <v>562</v>
      </c>
      <c r="G519" s="41"/>
      <c r="H519" s="41"/>
      <c r="I519" s="234"/>
      <c r="J519" s="41"/>
      <c r="K519" s="41"/>
      <c r="L519" s="45"/>
      <c r="M519" s="235"/>
      <c r="N519" s="236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132</v>
      </c>
      <c r="AU519" s="18" t="s">
        <v>83</v>
      </c>
    </row>
    <row r="520" s="2" customFormat="1">
      <c r="A520" s="39"/>
      <c r="B520" s="40"/>
      <c r="C520" s="41"/>
      <c r="D520" s="232" t="s">
        <v>206</v>
      </c>
      <c r="E520" s="41"/>
      <c r="F520" s="271" t="s">
        <v>564</v>
      </c>
      <c r="G520" s="41"/>
      <c r="H520" s="41"/>
      <c r="I520" s="234"/>
      <c r="J520" s="41"/>
      <c r="K520" s="41"/>
      <c r="L520" s="45"/>
      <c r="M520" s="235"/>
      <c r="N520" s="236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206</v>
      </c>
      <c r="AU520" s="18" t="s">
        <v>83</v>
      </c>
    </row>
    <row r="521" s="13" customFormat="1">
      <c r="A521" s="13"/>
      <c r="B521" s="239"/>
      <c r="C521" s="240"/>
      <c r="D521" s="232" t="s">
        <v>136</v>
      </c>
      <c r="E521" s="241" t="s">
        <v>1</v>
      </c>
      <c r="F521" s="242" t="s">
        <v>410</v>
      </c>
      <c r="G521" s="240"/>
      <c r="H521" s="241" t="s">
        <v>1</v>
      </c>
      <c r="I521" s="243"/>
      <c r="J521" s="240"/>
      <c r="K521" s="240"/>
      <c r="L521" s="244"/>
      <c r="M521" s="245"/>
      <c r="N521" s="246"/>
      <c r="O521" s="246"/>
      <c r="P521" s="246"/>
      <c r="Q521" s="246"/>
      <c r="R521" s="246"/>
      <c r="S521" s="246"/>
      <c r="T521" s="24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8" t="s">
        <v>136</v>
      </c>
      <c r="AU521" s="248" t="s">
        <v>83</v>
      </c>
      <c r="AV521" s="13" t="s">
        <v>81</v>
      </c>
      <c r="AW521" s="13" t="s">
        <v>30</v>
      </c>
      <c r="AX521" s="13" t="s">
        <v>73</v>
      </c>
      <c r="AY521" s="248" t="s">
        <v>123</v>
      </c>
    </row>
    <row r="522" s="14" customFormat="1">
      <c r="A522" s="14"/>
      <c r="B522" s="249"/>
      <c r="C522" s="250"/>
      <c r="D522" s="232" t="s">
        <v>136</v>
      </c>
      <c r="E522" s="251" t="s">
        <v>1</v>
      </c>
      <c r="F522" s="252" t="s">
        <v>565</v>
      </c>
      <c r="G522" s="250"/>
      <c r="H522" s="253">
        <v>0.28100000000000003</v>
      </c>
      <c r="I522" s="254"/>
      <c r="J522" s="250"/>
      <c r="K522" s="250"/>
      <c r="L522" s="255"/>
      <c r="M522" s="256"/>
      <c r="N522" s="257"/>
      <c r="O522" s="257"/>
      <c r="P522" s="257"/>
      <c r="Q522" s="257"/>
      <c r="R522" s="257"/>
      <c r="S522" s="257"/>
      <c r="T522" s="25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9" t="s">
        <v>136</v>
      </c>
      <c r="AU522" s="259" t="s">
        <v>83</v>
      </c>
      <c r="AV522" s="14" t="s">
        <v>83</v>
      </c>
      <c r="AW522" s="14" t="s">
        <v>30</v>
      </c>
      <c r="AX522" s="14" t="s">
        <v>73</v>
      </c>
      <c r="AY522" s="259" t="s">
        <v>123</v>
      </c>
    </row>
    <row r="523" s="15" customFormat="1">
      <c r="A523" s="15"/>
      <c r="B523" s="260"/>
      <c r="C523" s="261"/>
      <c r="D523" s="232" t="s">
        <v>136</v>
      </c>
      <c r="E523" s="262" t="s">
        <v>1</v>
      </c>
      <c r="F523" s="263" t="s">
        <v>139</v>
      </c>
      <c r="G523" s="261"/>
      <c r="H523" s="264">
        <v>0.28100000000000003</v>
      </c>
      <c r="I523" s="265"/>
      <c r="J523" s="261"/>
      <c r="K523" s="261"/>
      <c r="L523" s="266"/>
      <c r="M523" s="267"/>
      <c r="N523" s="268"/>
      <c r="O523" s="268"/>
      <c r="P523" s="268"/>
      <c r="Q523" s="268"/>
      <c r="R523" s="268"/>
      <c r="S523" s="268"/>
      <c r="T523" s="26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0" t="s">
        <v>136</v>
      </c>
      <c r="AU523" s="270" t="s">
        <v>83</v>
      </c>
      <c r="AV523" s="15" t="s">
        <v>130</v>
      </c>
      <c r="AW523" s="15" t="s">
        <v>30</v>
      </c>
      <c r="AX523" s="15" t="s">
        <v>81</v>
      </c>
      <c r="AY523" s="270" t="s">
        <v>123</v>
      </c>
    </row>
    <row r="524" s="2" customFormat="1" ht="24.15" customHeight="1">
      <c r="A524" s="39"/>
      <c r="B524" s="40"/>
      <c r="C524" s="283" t="s">
        <v>566</v>
      </c>
      <c r="D524" s="283" t="s">
        <v>252</v>
      </c>
      <c r="E524" s="284" t="s">
        <v>567</v>
      </c>
      <c r="F524" s="285" t="s">
        <v>568</v>
      </c>
      <c r="G524" s="286" t="s">
        <v>202</v>
      </c>
      <c r="H524" s="287">
        <v>1.202</v>
      </c>
      <c r="I524" s="288"/>
      <c r="J524" s="289">
        <f>ROUND(I524*H524,2)</f>
        <v>0</v>
      </c>
      <c r="K524" s="285" t="s">
        <v>129</v>
      </c>
      <c r="L524" s="290"/>
      <c r="M524" s="291" t="s">
        <v>1</v>
      </c>
      <c r="N524" s="292" t="s">
        <v>38</v>
      </c>
      <c r="O524" s="92"/>
      <c r="P524" s="228">
        <f>O524*H524</f>
        <v>0</v>
      </c>
      <c r="Q524" s="228">
        <v>1</v>
      </c>
      <c r="R524" s="228">
        <f>Q524*H524</f>
        <v>1.202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199</v>
      </c>
      <c r="AT524" s="230" t="s">
        <v>252</v>
      </c>
      <c r="AU524" s="230" t="s">
        <v>83</v>
      </c>
      <c r="AY524" s="18" t="s">
        <v>123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81</v>
      </c>
      <c r="BK524" s="231">
        <f>ROUND(I524*H524,2)</f>
        <v>0</v>
      </c>
      <c r="BL524" s="18" t="s">
        <v>130</v>
      </c>
      <c r="BM524" s="230" t="s">
        <v>569</v>
      </c>
    </row>
    <row r="525" s="2" customFormat="1">
      <c r="A525" s="39"/>
      <c r="B525" s="40"/>
      <c r="C525" s="41"/>
      <c r="D525" s="232" t="s">
        <v>132</v>
      </c>
      <c r="E525" s="41"/>
      <c r="F525" s="233" t="s">
        <v>568</v>
      </c>
      <c r="G525" s="41"/>
      <c r="H525" s="41"/>
      <c r="I525" s="234"/>
      <c r="J525" s="41"/>
      <c r="K525" s="41"/>
      <c r="L525" s="45"/>
      <c r="M525" s="235"/>
      <c r="N525" s="236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132</v>
      </c>
      <c r="AU525" s="18" t="s">
        <v>83</v>
      </c>
    </row>
    <row r="526" s="2" customFormat="1">
      <c r="A526" s="39"/>
      <c r="B526" s="40"/>
      <c r="C526" s="41"/>
      <c r="D526" s="232" t="s">
        <v>206</v>
      </c>
      <c r="E526" s="41"/>
      <c r="F526" s="271" t="s">
        <v>570</v>
      </c>
      <c r="G526" s="41"/>
      <c r="H526" s="41"/>
      <c r="I526" s="234"/>
      <c r="J526" s="41"/>
      <c r="K526" s="41"/>
      <c r="L526" s="45"/>
      <c r="M526" s="235"/>
      <c r="N526" s="236"/>
      <c r="O526" s="92"/>
      <c r="P526" s="92"/>
      <c r="Q526" s="92"/>
      <c r="R526" s="92"/>
      <c r="S526" s="92"/>
      <c r="T526" s="93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206</v>
      </c>
      <c r="AU526" s="18" t="s">
        <v>83</v>
      </c>
    </row>
    <row r="527" s="13" customFormat="1">
      <c r="A527" s="13"/>
      <c r="B527" s="239"/>
      <c r="C527" s="240"/>
      <c r="D527" s="232" t="s">
        <v>136</v>
      </c>
      <c r="E527" s="241" t="s">
        <v>1</v>
      </c>
      <c r="F527" s="242" t="s">
        <v>410</v>
      </c>
      <c r="G527" s="240"/>
      <c r="H527" s="241" t="s">
        <v>1</v>
      </c>
      <c r="I527" s="243"/>
      <c r="J527" s="240"/>
      <c r="K527" s="240"/>
      <c r="L527" s="244"/>
      <c r="M527" s="245"/>
      <c r="N527" s="246"/>
      <c r="O527" s="246"/>
      <c r="P527" s="246"/>
      <c r="Q527" s="246"/>
      <c r="R527" s="246"/>
      <c r="S527" s="246"/>
      <c r="T527" s="24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8" t="s">
        <v>136</v>
      </c>
      <c r="AU527" s="248" t="s">
        <v>83</v>
      </c>
      <c r="AV527" s="13" t="s">
        <v>81</v>
      </c>
      <c r="AW527" s="13" t="s">
        <v>30</v>
      </c>
      <c r="AX527" s="13" t="s">
        <v>73</v>
      </c>
      <c r="AY527" s="248" t="s">
        <v>123</v>
      </c>
    </row>
    <row r="528" s="13" customFormat="1">
      <c r="A528" s="13"/>
      <c r="B528" s="239"/>
      <c r="C528" s="240"/>
      <c r="D528" s="232" t="s">
        <v>136</v>
      </c>
      <c r="E528" s="241" t="s">
        <v>1</v>
      </c>
      <c r="F528" s="242" t="s">
        <v>571</v>
      </c>
      <c r="G528" s="240"/>
      <c r="H528" s="241" t="s">
        <v>1</v>
      </c>
      <c r="I528" s="243"/>
      <c r="J528" s="240"/>
      <c r="K528" s="240"/>
      <c r="L528" s="244"/>
      <c r="M528" s="245"/>
      <c r="N528" s="246"/>
      <c r="O528" s="246"/>
      <c r="P528" s="246"/>
      <c r="Q528" s="246"/>
      <c r="R528" s="246"/>
      <c r="S528" s="246"/>
      <c r="T528" s="24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8" t="s">
        <v>136</v>
      </c>
      <c r="AU528" s="248" t="s">
        <v>83</v>
      </c>
      <c r="AV528" s="13" t="s">
        <v>81</v>
      </c>
      <c r="AW528" s="13" t="s">
        <v>30</v>
      </c>
      <c r="AX528" s="13" t="s">
        <v>73</v>
      </c>
      <c r="AY528" s="248" t="s">
        <v>123</v>
      </c>
    </row>
    <row r="529" s="14" customFormat="1">
      <c r="A529" s="14"/>
      <c r="B529" s="249"/>
      <c r="C529" s="250"/>
      <c r="D529" s="232" t="s">
        <v>136</v>
      </c>
      <c r="E529" s="251" t="s">
        <v>1</v>
      </c>
      <c r="F529" s="252" t="s">
        <v>572</v>
      </c>
      <c r="G529" s="250"/>
      <c r="H529" s="253">
        <v>1.202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9" t="s">
        <v>136</v>
      </c>
      <c r="AU529" s="259" t="s">
        <v>83</v>
      </c>
      <c r="AV529" s="14" t="s">
        <v>83</v>
      </c>
      <c r="AW529" s="14" t="s">
        <v>30</v>
      </c>
      <c r="AX529" s="14" t="s">
        <v>73</v>
      </c>
      <c r="AY529" s="259" t="s">
        <v>123</v>
      </c>
    </row>
    <row r="530" s="15" customFormat="1">
      <c r="A530" s="15"/>
      <c r="B530" s="260"/>
      <c r="C530" s="261"/>
      <c r="D530" s="232" t="s">
        <v>136</v>
      </c>
      <c r="E530" s="262" t="s">
        <v>1</v>
      </c>
      <c r="F530" s="263" t="s">
        <v>139</v>
      </c>
      <c r="G530" s="261"/>
      <c r="H530" s="264">
        <v>1.202</v>
      </c>
      <c r="I530" s="265"/>
      <c r="J530" s="261"/>
      <c r="K530" s="261"/>
      <c r="L530" s="266"/>
      <c r="M530" s="267"/>
      <c r="N530" s="268"/>
      <c r="O530" s="268"/>
      <c r="P530" s="268"/>
      <c r="Q530" s="268"/>
      <c r="R530" s="268"/>
      <c r="S530" s="268"/>
      <c r="T530" s="269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0" t="s">
        <v>136</v>
      </c>
      <c r="AU530" s="270" t="s">
        <v>83</v>
      </c>
      <c r="AV530" s="15" t="s">
        <v>130</v>
      </c>
      <c r="AW530" s="15" t="s">
        <v>30</v>
      </c>
      <c r="AX530" s="15" t="s">
        <v>81</v>
      </c>
      <c r="AY530" s="270" t="s">
        <v>123</v>
      </c>
    </row>
    <row r="531" s="2" customFormat="1" ht="21.75" customHeight="1">
      <c r="A531" s="39"/>
      <c r="B531" s="40"/>
      <c r="C531" s="283" t="s">
        <v>573</v>
      </c>
      <c r="D531" s="283" t="s">
        <v>252</v>
      </c>
      <c r="E531" s="284" t="s">
        <v>574</v>
      </c>
      <c r="F531" s="285" t="s">
        <v>575</v>
      </c>
      <c r="G531" s="286" t="s">
        <v>202</v>
      </c>
      <c r="H531" s="287">
        <v>0.23200000000000001</v>
      </c>
      <c r="I531" s="288"/>
      <c r="J531" s="289">
        <f>ROUND(I531*H531,2)</f>
        <v>0</v>
      </c>
      <c r="K531" s="285" t="s">
        <v>129</v>
      </c>
      <c r="L531" s="290"/>
      <c r="M531" s="291" t="s">
        <v>1</v>
      </c>
      <c r="N531" s="292" t="s">
        <v>38</v>
      </c>
      <c r="O531" s="92"/>
      <c r="P531" s="228">
        <f>O531*H531</f>
        <v>0</v>
      </c>
      <c r="Q531" s="228">
        <v>1</v>
      </c>
      <c r="R531" s="228">
        <f>Q531*H531</f>
        <v>0.23200000000000001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199</v>
      </c>
      <c r="AT531" s="230" t="s">
        <v>252</v>
      </c>
      <c r="AU531" s="230" t="s">
        <v>83</v>
      </c>
      <c r="AY531" s="18" t="s">
        <v>123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81</v>
      </c>
      <c r="BK531" s="231">
        <f>ROUND(I531*H531,2)</f>
        <v>0</v>
      </c>
      <c r="BL531" s="18" t="s">
        <v>130</v>
      </c>
      <c r="BM531" s="230" t="s">
        <v>576</v>
      </c>
    </row>
    <row r="532" s="2" customFormat="1">
      <c r="A532" s="39"/>
      <c r="B532" s="40"/>
      <c r="C532" s="41"/>
      <c r="D532" s="232" t="s">
        <v>132</v>
      </c>
      <c r="E532" s="41"/>
      <c r="F532" s="233" t="s">
        <v>575</v>
      </c>
      <c r="G532" s="41"/>
      <c r="H532" s="41"/>
      <c r="I532" s="234"/>
      <c r="J532" s="41"/>
      <c r="K532" s="41"/>
      <c r="L532" s="45"/>
      <c r="M532" s="235"/>
      <c r="N532" s="236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132</v>
      </c>
      <c r="AU532" s="18" t="s">
        <v>83</v>
      </c>
    </row>
    <row r="533" s="2" customFormat="1">
      <c r="A533" s="39"/>
      <c r="B533" s="40"/>
      <c r="C533" s="41"/>
      <c r="D533" s="232" t="s">
        <v>206</v>
      </c>
      <c r="E533" s="41"/>
      <c r="F533" s="271" t="s">
        <v>577</v>
      </c>
      <c r="G533" s="41"/>
      <c r="H533" s="41"/>
      <c r="I533" s="234"/>
      <c r="J533" s="41"/>
      <c r="K533" s="41"/>
      <c r="L533" s="45"/>
      <c r="M533" s="235"/>
      <c r="N533" s="236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206</v>
      </c>
      <c r="AU533" s="18" t="s">
        <v>83</v>
      </c>
    </row>
    <row r="534" s="13" customFormat="1">
      <c r="A534" s="13"/>
      <c r="B534" s="239"/>
      <c r="C534" s="240"/>
      <c r="D534" s="232" t="s">
        <v>136</v>
      </c>
      <c r="E534" s="241" t="s">
        <v>1</v>
      </c>
      <c r="F534" s="242" t="s">
        <v>578</v>
      </c>
      <c r="G534" s="240"/>
      <c r="H534" s="241" t="s">
        <v>1</v>
      </c>
      <c r="I534" s="243"/>
      <c r="J534" s="240"/>
      <c r="K534" s="240"/>
      <c r="L534" s="244"/>
      <c r="M534" s="245"/>
      <c r="N534" s="246"/>
      <c r="O534" s="246"/>
      <c r="P534" s="246"/>
      <c r="Q534" s="246"/>
      <c r="R534" s="246"/>
      <c r="S534" s="246"/>
      <c r="T534" s="24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8" t="s">
        <v>136</v>
      </c>
      <c r="AU534" s="248" t="s">
        <v>83</v>
      </c>
      <c r="AV534" s="13" t="s">
        <v>81</v>
      </c>
      <c r="AW534" s="13" t="s">
        <v>30</v>
      </c>
      <c r="AX534" s="13" t="s">
        <v>73</v>
      </c>
      <c r="AY534" s="248" t="s">
        <v>123</v>
      </c>
    </row>
    <row r="535" s="14" customFormat="1">
      <c r="A535" s="14"/>
      <c r="B535" s="249"/>
      <c r="C535" s="250"/>
      <c r="D535" s="232" t="s">
        <v>136</v>
      </c>
      <c r="E535" s="251" t="s">
        <v>1</v>
      </c>
      <c r="F535" s="252" t="s">
        <v>579</v>
      </c>
      <c r="G535" s="250"/>
      <c r="H535" s="253">
        <v>0.23200000000000001</v>
      </c>
      <c r="I535" s="254"/>
      <c r="J535" s="250"/>
      <c r="K535" s="250"/>
      <c r="L535" s="255"/>
      <c r="M535" s="256"/>
      <c r="N535" s="257"/>
      <c r="O535" s="257"/>
      <c r="P535" s="257"/>
      <c r="Q535" s="257"/>
      <c r="R535" s="257"/>
      <c r="S535" s="257"/>
      <c r="T535" s="25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9" t="s">
        <v>136</v>
      </c>
      <c r="AU535" s="259" t="s">
        <v>83</v>
      </c>
      <c r="AV535" s="14" t="s">
        <v>83</v>
      </c>
      <c r="AW535" s="14" t="s">
        <v>30</v>
      </c>
      <c r="AX535" s="14" t="s">
        <v>73</v>
      </c>
      <c r="AY535" s="259" t="s">
        <v>123</v>
      </c>
    </row>
    <row r="536" s="15" customFormat="1">
      <c r="A536" s="15"/>
      <c r="B536" s="260"/>
      <c r="C536" s="261"/>
      <c r="D536" s="232" t="s">
        <v>136</v>
      </c>
      <c r="E536" s="262" t="s">
        <v>1</v>
      </c>
      <c r="F536" s="263" t="s">
        <v>139</v>
      </c>
      <c r="G536" s="261"/>
      <c r="H536" s="264">
        <v>0.23200000000000001</v>
      </c>
      <c r="I536" s="265"/>
      <c r="J536" s="261"/>
      <c r="K536" s="261"/>
      <c r="L536" s="266"/>
      <c r="M536" s="267"/>
      <c r="N536" s="268"/>
      <c r="O536" s="268"/>
      <c r="P536" s="268"/>
      <c r="Q536" s="268"/>
      <c r="R536" s="268"/>
      <c r="S536" s="268"/>
      <c r="T536" s="269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0" t="s">
        <v>136</v>
      </c>
      <c r="AU536" s="270" t="s">
        <v>83</v>
      </c>
      <c r="AV536" s="15" t="s">
        <v>130</v>
      </c>
      <c r="AW536" s="15" t="s">
        <v>30</v>
      </c>
      <c r="AX536" s="15" t="s">
        <v>81</v>
      </c>
      <c r="AY536" s="270" t="s">
        <v>123</v>
      </c>
    </row>
    <row r="537" s="2" customFormat="1" ht="24.15" customHeight="1">
      <c r="A537" s="39"/>
      <c r="B537" s="40"/>
      <c r="C537" s="219" t="s">
        <v>580</v>
      </c>
      <c r="D537" s="219" t="s">
        <v>125</v>
      </c>
      <c r="E537" s="220" t="s">
        <v>581</v>
      </c>
      <c r="F537" s="221" t="s">
        <v>582</v>
      </c>
      <c r="G537" s="222" t="s">
        <v>128</v>
      </c>
      <c r="H537" s="223">
        <v>72.647999999999996</v>
      </c>
      <c r="I537" s="224"/>
      <c r="J537" s="225">
        <f>ROUND(I537*H537,2)</f>
        <v>0</v>
      </c>
      <c r="K537" s="221" t="s">
        <v>129</v>
      </c>
      <c r="L537" s="45"/>
      <c r="M537" s="226" t="s">
        <v>1</v>
      </c>
      <c r="N537" s="227" t="s">
        <v>38</v>
      </c>
      <c r="O537" s="92"/>
      <c r="P537" s="228">
        <f>O537*H537</f>
        <v>0</v>
      </c>
      <c r="Q537" s="228">
        <v>0.00208786</v>
      </c>
      <c r="R537" s="228">
        <f>Q537*H537</f>
        <v>0.15167885328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130</v>
      </c>
      <c r="AT537" s="230" t="s">
        <v>125</v>
      </c>
      <c r="AU537" s="230" t="s">
        <v>83</v>
      </c>
      <c r="AY537" s="18" t="s">
        <v>123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81</v>
      </c>
      <c r="BK537" s="231">
        <f>ROUND(I537*H537,2)</f>
        <v>0</v>
      </c>
      <c r="BL537" s="18" t="s">
        <v>130</v>
      </c>
      <c r="BM537" s="230" t="s">
        <v>583</v>
      </c>
    </row>
    <row r="538" s="2" customFormat="1">
      <c r="A538" s="39"/>
      <c r="B538" s="40"/>
      <c r="C538" s="41"/>
      <c r="D538" s="232" t="s">
        <v>132</v>
      </c>
      <c r="E538" s="41"/>
      <c r="F538" s="233" t="s">
        <v>584</v>
      </c>
      <c r="G538" s="41"/>
      <c r="H538" s="41"/>
      <c r="I538" s="234"/>
      <c r="J538" s="41"/>
      <c r="K538" s="41"/>
      <c r="L538" s="45"/>
      <c r="M538" s="235"/>
      <c r="N538" s="236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132</v>
      </c>
      <c r="AU538" s="18" t="s">
        <v>83</v>
      </c>
    </row>
    <row r="539" s="2" customFormat="1">
      <c r="A539" s="39"/>
      <c r="B539" s="40"/>
      <c r="C539" s="41"/>
      <c r="D539" s="237" t="s">
        <v>134</v>
      </c>
      <c r="E539" s="41"/>
      <c r="F539" s="238" t="s">
        <v>585</v>
      </c>
      <c r="G539" s="41"/>
      <c r="H539" s="41"/>
      <c r="I539" s="234"/>
      <c r="J539" s="41"/>
      <c r="K539" s="41"/>
      <c r="L539" s="45"/>
      <c r="M539" s="235"/>
      <c r="N539" s="236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134</v>
      </c>
      <c r="AU539" s="18" t="s">
        <v>83</v>
      </c>
    </row>
    <row r="540" s="13" customFormat="1">
      <c r="A540" s="13"/>
      <c r="B540" s="239"/>
      <c r="C540" s="240"/>
      <c r="D540" s="232" t="s">
        <v>136</v>
      </c>
      <c r="E540" s="241" t="s">
        <v>1</v>
      </c>
      <c r="F540" s="242" t="s">
        <v>586</v>
      </c>
      <c r="G540" s="240"/>
      <c r="H540" s="241" t="s">
        <v>1</v>
      </c>
      <c r="I540" s="243"/>
      <c r="J540" s="240"/>
      <c r="K540" s="240"/>
      <c r="L540" s="244"/>
      <c r="M540" s="245"/>
      <c r="N540" s="246"/>
      <c r="O540" s="246"/>
      <c r="P540" s="246"/>
      <c r="Q540" s="246"/>
      <c r="R540" s="246"/>
      <c r="S540" s="246"/>
      <c r="T540" s="247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8" t="s">
        <v>136</v>
      </c>
      <c r="AU540" s="248" t="s">
        <v>83</v>
      </c>
      <c r="AV540" s="13" t="s">
        <v>81</v>
      </c>
      <c r="AW540" s="13" t="s">
        <v>30</v>
      </c>
      <c r="AX540" s="13" t="s">
        <v>73</v>
      </c>
      <c r="AY540" s="248" t="s">
        <v>123</v>
      </c>
    </row>
    <row r="541" s="14" customFormat="1">
      <c r="A541" s="14"/>
      <c r="B541" s="249"/>
      <c r="C541" s="250"/>
      <c r="D541" s="232" t="s">
        <v>136</v>
      </c>
      <c r="E541" s="251" t="s">
        <v>1</v>
      </c>
      <c r="F541" s="252" t="s">
        <v>587</v>
      </c>
      <c r="G541" s="250"/>
      <c r="H541" s="253">
        <v>33.119999999999997</v>
      </c>
      <c r="I541" s="254"/>
      <c r="J541" s="250"/>
      <c r="K541" s="250"/>
      <c r="L541" s="255"/>
      <c r="M541" s="256"/>
      <c r="N541" s="257"/>
      <c r="O541" s="257"/>
      <c r="P541" s="257"/>
      <c r="Q541" s="257"/>
      <c r="R541" s="257"/>
      <c r="S541" s="257"/>
      <c r="T541" s="25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9" t="s">
        <v>136</v>
      </c>
      <c r="AU541" s="259" t="s">
        <v>83</v>
      </c>
      <c r="AV541" s="14" t="s">
        <v>83</v>
      </c>
      <c r="AW541" s="14" t="s">
        <v>30</v>
      </c>
      <c r="AX541" s="14" t="s">
        <v>73</v>
      </c>
      <c r="AY541" s="259" t="s">
        <v>123</v>
      </c>
    </row>
    <row r="542" s="13" customFormat="1">
      <c r="A542" s="13"/>
      <c r="B542" s="239"/>
      <c r="C542" s="240"/>
      <c r="D542" s="232" t="s">
        <v>136</v>
      </c>
      <c r="E542" s="241" t="s">
        <v>1</v>
      </c>
      <c r="F542" s="242" t="s">
        <v>550</v>
      </c>
      <c r="G542" s="240"/>
      <c r="H542" s="241" t="s">
        <v>1</v>
      </c>
      <c r="I542" s="243"/>
      <c r="J542" s="240"/>
      <c r="K542" s="240"/>
      <c r="L542" s="244"/>
      <c r="M542" s="245"/>
      <c r="N542" s="246"/>
      <c r="O542" s="246"/>
      <c r="P542" s="246"/>
      <c r="Q542" s="246"/>
      <c r="R542" s="246"/>
      <c r="S542" s="246"/>
      <c r="T542" s="24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8" t="s">
        <v>136</v>
      </c>
      <c r="AU542" s="248" t="s">
        <v>83</v>
      </c>
      <c r="AV542" s="13" t="s">
        <v>81</v>
      </c>
      <c r="AW542" s="13" t="s">
        <v>30</v>
      </c>
      <c r="AX542" s="13" t="s">
        <v>73</v>
      </c>
      <c r="AY542" s="248" t="s">
        <v>123</v>
      </c>
    </row>
    <row r="543" s="14" customFormat="1">
      <c r="A543" s="14"/>
      <c r="B543" s="249"/>
      <c r="C543" s="250"/>
      <c r="D543" s="232" t="s">
        <v>136</v>
      </c>
      <c r="E543" s="251" t="s">
        <v>1</v>
      </c>
      <c r="F543" s="252" t="s">
        <v>588</v>
      </c>
      <c r="G543" s="250"/>
      <c r="H543" s="253">
        <v>39.527999999999999</v>
      </c>
      <c r="I543" s="254"/>
      <c r="J543" s="250"/>
      <c r="K543" s="250"/>
      <c r="L543" s="255"/>
      <c r="M543" s="256"/>
      <c r="N543" s="257"/>
      <c r="O543" s="257"/>
      <c r="P543" s="257"/>
      <c r="Q543" s="257"/>
      <c r="R543" s="257"/>
      <c r="S543" s="257"/>
      <c r="T543" s="25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9" t="s">
        <v>136</v>
      </c>
      <c r="AU543" s="259" t="s">
        <v>83</v>
      </c>
      <c r="AV543" s="14" t="s">
        <v>83</v>
      </c>
      <c r="AW543" s="14" t="s">
        <v>30</v>
      </c>
      <c r="AX543" s="14" t="s">
        <v>73</v>
      </c>
      <c r="AY543" s="259" t="s">
        <v>123</v>
      </c>
    </row>
    <row r="544" s="15" customFormat="1">
      <c r="A544" s="15"/>
      <c r="B544" s="260"/>
      <c r="C544" s="261"/>
      <c r="D544" s="232" t="s">
        <v>136</v>
      </c>
      <c r="E544" s="262" t="s">
        <v>1</v>
      </c>
      <c r="F544" s="263" t="s">
        <v>139</v>
      </c>
      <c r="G544" s="261"/>
      <c r="H544" s="264">
        <v>72.647999999999996</v>
      </c>
      <c r="I544" s="265"/>
      <c r="J544" s="261"/>
      <c r="K544" s="261"/>
      <c r="L544" s="266"/>
      <c r="M544" s="267"/>
      <c r="N544" s="268"/>
      <c r="O544" s="268"/>
      <c r="P544" s="268"/>
      <c r="Q544" s="268"/>
      <c r="R544" s="268"/>
      <c r="S544" s="268"/>
      <c r="T544" s="269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0" t="s">
        <v>136</v>
      </c>
      <c r="AU544" s="270" t="s">
        <v>83</v>
      </c>
      <c r="AV544" s="15" t="s">
        <v>130</v>
      </c>
      <c r="AW544" s="15" t="s">
        <v>30</v>
      </c>
      <c r="AX544" s="15" t="s">
        <v>81</v>
      </c>
      <c r="AY544" s="270" t="s">
        <v>123</v>
      </c>
    </row>
    <row r="545" s="2" customFormat="1" ht="24.15" customHeight="1">
      <c r="A545" s="39"/>
      <c r="B545" s="40"/>
      <c r="C545" s="283" t="s">
        <v>589</v>
      </c>
      <c r="D545" s="283" t="s">
        <v>252</v>
      </c>
      <c r="E545" s="284" t="s">
        <v>590</v>
      </c>
      <c r="F545" s="285" t="s">
        <v>591</v>
      </c>
      <c r="G545" s="286" t="s">
        <v>202</v>
      </c>
      <c r="H545" s="287">
        <v>0.86499999999999999</v>
      </c>
      <c r="I545" s="288"/>
      <c r="J545" s="289">
        <f>ROUND(I545*H545,2)</f>
        <v>0</v>
      </c>
      <c r="K545" s="285" t="s">
        <v>129</v>
      </c>
      <c r="L545" s="290"/>
      <c r="M545" s="291" t="s">
        <v>1</v>
      </c>
      <c r="N545" s="292" t="s">
        <v>38</v>
      </c>
      <c r="O545" s="92"/>
      <c r="P545" s="228">
        <f>O545*H545</f>
        <v>0</v>
      </c>
      <c r="Q545" s="228">
        <v>1</v>
      </c>
      <c r="R545" s="228">
        <f>Q545*H545</f>
        <v>0.86499999999999999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199</v>
      </c>
      <c r="AT545" s="230" t="s">
        <v>252</v>
      </c>
      <c r="AU545" s="230" t="s">
        <v>83</v>
      </c>
      <c r="AY545" s="18" t="s">
        <v>123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81</v>
      </c>
      <c r="BK545" s="231">
        <f>ROUND(I545*H545,2)</f>
        <v>0</v>
      </c>
      <c r="BL545" s="18" t="s">
        <v>130</v>
      </c>
      <c r="BM545" s="230" t="s">
        <v>592</v>
      </c>
    </row>
    <row r="546" s="2" customFormat="1">
      <c r="A546" s="39"/>
      <c r="B546" s="40"/>
      <c r="C546" s="41"/>
      <c r="D546" s="232" t="s">
        <v>132</v>
      </c>
      <c r="E546" s="41"/>
      <c r="F546" s="233" t="s">
        <v>591</v>
      </c>
      <c r="G546" s="41"/>
      <c r="H546" s="41"/>
      <c r="I546" s="234"/>
      <c r="J546" s="41"/>
      <c r="K546" s="41"/>
      <c r="L546" s="45"/>
      <c r="M546" s="235"/>
      <c r="N546" s="236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132</v>
      </c>
      <c r="AU546" s="18" t="s">
        <v>83</v>
      </c>
    </row>
    <row r="547" s="2" customFormat="1">
      <c r="A547" s="39"/>
      <c r="B547" s="40"/>
      <c r="C547" s="41"/>
      <c r="D547" s="232" t="s">
        <v>206</v>
      </c>
      <c r="E547" s="41"/>
      <c r="F547" s="271" t="s">
        <v>593</v>
      </c>
      <c r="G547" s="41"/>
      <c r="H547" s="41"/>
      <c r="I547" s="234"/>
      <c r="J547" s="41"/>
      <c r="K547" s="41"/>
      <c r="L547" s="45"/>
      <c r="M547" s="235"/>
      <c r="N547" s="236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206</v>
      </c>
      <c r="AU547" s="18" t="s">
        <v>83</v>
      </c>
    </row>
    <row r="548" s="13" customFormat="1">
      <c r="A548" s="13"/>
      <c r="B548" s="239"/>
      <c r="C548" s="240"/>
      <c r="D548" s="232" t="s">
        <v>136</v>
      </c>
      <c r="E548" s="241" t="s">
        <v>1</v>
      </c>
      <c r="F548" s="242" t="s">
        <v>410</v>
      </c>
      <c r="G548" s="240"/>
      <c r="H548" s="241" t="s">
        <v>1</v>
      </c>
      <c r="I548" s="243"/>
      <c r="J548" s="240"/>
      <c r="K548" s="240"/>
      <c r="L548" s="244"/>
      <c r="M548" s="245"/>
      <c r="N548" s="246"/>
      <c r="O548" s="246"/>
      <c r="P548" s="246"/>
      <c r="Q548" s="246"/>
      <c r="R548" s="246"/>
      <c r="S548" s="246"/>
      <c r="T548" s="24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8" t="s">
        <v>136</v>
      </c>
      <c r="AU548" s="248" t="s">
        <v>83</v>
      </c>
      <c r="AV548" s="13" t="s">
        <v>81</v>
      </c>
      <c r="AW548" s="13" t="s">
        <v>30</v>
      </c>
      <c r="AX548" s="13" t="s">
        <v>73</v>
      </c>
      <c r="AY548" s="248" t="s">
        <v>123</v>
      </c>
    </row>
    <row r="549" s="14" customFormat="1">
      <c r="A549" s="14"/>
      <c r="B549" s="249"/>
      <c r="C549" s="250"/>
      <c r="D549" s="232" t="s">
        <v>136</v>
      </c>
      <c r="E549" s="251" t="s">
        <v>1</v>
      </c>
      <c r="F549" s="252" t="s">
        <v>594</v>
      </c>
      <c r="G549" s="250"/>
      <c r="H549" s="253">
        <v>0.86499999999999999</v>
      </c>
      <c r="I549" s="254"/>
      <c r="J549" s="250"/>
      <c r="K549" s="250"/>
      <c r="L549" s="255"/>
      <c r="M549" s="256"/>
      <c r="N549" s="257"/>
      <c r="O549" s="257"/>
      <c r="P549" s="257"/>
      <c r="Q549" s="257"/>
      <c r="R549" s="257"/>
      <c r="S549" s="257"/>
      <c r="T549" s="25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9" t="s">
        <v>136</v>
      </c>
      <c r="AU549" s="259" t="s">
        <v>83</v>
      </c>
      <c r="AV549" s="14" t="s">
        <v>83</v>
      </c>
      <c r="AW549" s="14" t="s">
        <v>30</v>
      </c>
      <c r="AX549" s="14" t="s">
        <v>73</v>
      </c>
      <c r="AY549" s="259" t="s">
        <v>123</v>
      </c>
    </row>
    <row r="550" s="15" customFormat="1">
      <c r="A550" s="15"/>
      <c r="B550" s="260"/>
      <c r="C550" s="261"/>
      <c r="D550" s="232" t="s">
        <v>136</v>
      </c>
      <c r="E550" s="262" t="s">
        <v>1</v>
      </c>
      <c r="F550" s="263" t="s">
        <v>139</v>
      </c>
      <c r="G550" s="261"/>
      <c r="H550" s="264">
        <v>0.86499999999999999</v>
      </c>
      <c r="I550" s="265"/>
      <c r="J550" s="261"/>
      <c r="K550" s="261"/>
      <c r="L550" s="266"/>
      <c r="M550" s="267"/>
      <c r="N550" s="268"/>
      <c r="O550" s="268"/>
      <c r="P550" s="268"/>
      <c r="Q550" s="268"/>
      <c r="R550" s="268"/>
      <c r="S550" s="268"/>
      <c r="T550" s="269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0" t="s">
        <v>136</v>
      </c>
      <c r="AU550" s="270" t="s">
        <v>83</v>
      </c>
      <c r="AV550" s="15" t="s">
        <v>130</v>
      </c>
      <c r="AW550" s="15" t="s">
        <v>30</v>
      </c>
      <c r="AX550" s="15" t="s">
        <v>81</v>
      </c>
      <c r="AY550" s="270" t="s">
        <v>123</v>
      </c>
    </row>
    <row r="551" s="2" customFormat="1" ht="24.15" customHeight="1">
      <c r="A551" s="39"/>
      <c r="B551" s="40"/>
      <c r="C551" s="283" t="s">
        <v>595</v>
      </c>
      <c r="D551" s="283" t="s">
        <v>252</v>
      </c>
      <c r="E551" s="284" t="s">
        <v>596</v>
      </c>
      <c r="F551" s="285" t="s">
        <v>597</v>
      </c>
      <c r="G551" s="286" t="s">
        <v>202</v>
      </c>
      <c r="H551" s="287">
        <v>0.50700000000000001</v>
      </c>
      <c r="I551" s="288"/>
      <c r="J551" s="289">
        <f>ROUND(I551*H551,2)</f>
        <v>0</v>
      </c>
      <c r="K551" s="285" t="s">
        <v>129</v>
      </c>
      <c r="L551" s="290"/>
      <c r="M551" s="291" t="s">
        <v>1</v>
      </c>
      <c r="N551" s="292" t="s">
        <v>38</v>
      </c>
      <c r="O551" s="92"/>
      <c r="P551" s="228">
        <f>O551*H551</f>
        <v>0</v>
      </c>
      <c r="Q551" s="228">
        <v>1</v>
      </c>
      <c r="R551" s="228">
        <f>Q551*H551</f>
        <v>0.50700000000000001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199</v>
      </c>
      <c r="AT551" s="230" t="s">
        <v>252</v>
      </c>
      <c r="AU551" s="230" t="s">
        <v>83</v>
      </c>
      <c r="AY551" s="18" t="s">
        <v>123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81</v>
      </c>
      <c r="BK551" s="231">
        <f>ROUND(I551*H551,2)</f>
        <v>0</v>
      </c>
      <c r="BL551" s="18" t="s">
        <v>130</v>
      </c>
      <c r="BM551" s="230" t="s">
        <v>598</v>
      </c>
    </row>
    <row r="552" s="2" customFormat="1">
      <c r="A552" s="39"/>
      <c r="B552" s="40"/>
      <c r="C552" s="41"/>
      <c r="D552" s="232" t="s">
        <v>132</v>
      </c>
      <c r="E552" s="41"/>
      <c r="F552" s="233" t="s">
        <v>597</v>
      </c>
      <c r="G552" s="41"/>
      <c r="H552" s="41"/>
      <c r="I552" s="234"/>
      <c r="J552" s="41"/>
      <c r="K552" s="41"/>
      <c r="L552" s="45"/>
      <c r="M552" s="235"/>
      <c r="N552" s="236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132</v>
      </c>
      <c r="AU552" s="18" t="s">
        <v>83</v>
      </c>
    </row>
    <row r="553" s="2" customFormat="1">
      <c r="A553" s="39"/>
      <c r="B553" s="40"/>
      <c r="C553" s="41"/>
      <c r="D553" s="232" t="s">
        <v>206</v>
      </c>
      <c r="E553" s="41"/>
      <c r="F553" s="271" t="s">
        <v>599</v>
      </c>
      <c r="G553" s="41"/>
      <c r="H553" s="41"/>
      <c r="I553" s="234"/>
      <c r="J553" s="41"/>
      <c r="K553" s="41"/>
      <c r="L553" s="45"/>
      <c r="M553" s="235"/>
      <c r="N553" s="236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206</v>
      </c>
      <c r="AU553" s="18" t="s">
        <v>83</v>
      </c>
    </row>
    <row r="554" s="13" customFormat="1">
      <c r="A554" s="13"/>
      <c r="B554" s="239"/>
      <c r="C554" s="240"/>
      <c r="D554" s="232" t="s">
        <v>136</v>
      </c>
      <c r="E554" s="241" t="s">
        <v>1</v>
      </c>
      <c r="F554" s="242" t="s">
        <v>410</v>
      </c>
      <c r="G554" s="240"/>
      <c r="H554" s="241" t="s">
        <v>1</v>
      </c>
      <c r="I554" s="243"/>
      <c r="J554" s="240"/>
      <c r="K554" s="240"/>
      <c r="L554" s="244"/>
      <c r="M554" s="245"/>
      <c r="N554" s="246"/>
      <c r="O554" s="246"/>
      <c r="P554" s="246"/>
      <c r="Q554" s="246"/>
      <c r="R554" s="246"/>
      <c r="S554" s="246"/>
      <c r="T554" s="24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8" t="s">
        <v>136</v>
      </c>
      <c r="AU554" s="248" t="s">
        <v>83</v>
      </c>
      <c r="AV554" s="13" t="s">
        <v>81</v>
      </c>
      <c r="AW554" s="13" t="s">
        <v>30</v>
      </c>
      <c r="AX554" s="13" t="s">
        <v>73</v>
      </c>
      <c r="AY554" s="248" t="s">
        <v>123</v>
      </c>
    </row>
    <row r="555" s="14" customFormat="1">
      <c r="A555" s="14"/>
      <c r="B555" s="249"/>
      <c r="C555" s="250"/>
      <c r="D555" s="232" t="s">
        <v>136</v>
      </c>
      <c r="E555" s="251" t="s">
        <v>1</v>
      </c>
      <c r="F555" s="252" t="s">
        <v>600</v>
      </c>
      <c r="G555" s="250"/>
      <c r="H555" s="253">
        <v>0.50700000000000001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9" t="s">
        <v>136</v>
      </c>
      <c r="AU555" s="259" t="s">
        <v>83</v>
      </c>
      <c r="AV555" s="14" t="s">
        <v>83</v>
      </c>
      <c r="AW555" s="14" t="s">
        <v>30</v>
      </c>
      <c r="AX555" s="14" t="s">
        <v>73</v>
      </c>
      <c r="AY555" s="259" t="s">
        <v>123</v>
      </c>
    </row>
    <row r="556" s="15" customFormat="1">
      <c r="A556" s="15"/>
      <c r="B556" s="260"/>
      <c r="C556" s="261"/>
      <c r="D556" s="232" t="s">
        <v>136</v>
      </c>
      <c r="E556" s="262" t="s">
        <v>1</v>
      </c>
      <c r="F556" s="263" t="s">
        <v>139</v>
      </c>
      <c r="G556" s="261"/>
      <c r="H556" s="264">
        <v>0.50700000000000001</v>
      </c>
      <c r="I556" s="265"/>
      <c r="J556" s="261"/>
      <c r="K556" s="261"/>
      <c r="L556" s="266"/>
      <c r="M556" s="267"/>
      <c r="N556" s="268"/>
      <c r="O556" s="268"/>
      <c r="P556" s="268"/>
      <c r="Q556" s="268"/>
      <c r="R556" s="268"/>
      <c r="S556" s="268"/>
      <c r="T556" s="26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0" t="s">
        <v>136</v>
      </c>
      <c r="AU556" s="270" t="s">
        <v>83</v>
      </c>
      <c r="AV556" s="15" t="s">
        <v>130</v>
      </c>
      <c r="AW556" s="15" t="s">
        <v>30</v>
      </c>
      <c r="AX556" s="15" t="s">
        <v>81</v>
      </c>
      <c r="AY556" s="270" t="s">
        <v>123</v>
      </c>
    </row>
    <row r="557" s="2" customFormat="1" ht="21.75" customHeight="1">
      <c r="A557" s="39"/>
      <c r="B557" s="40"/>
      <c r="C557" s="283" t="s">
        <v>601</v>
      </c>
      <c r="D557" s="283" t="s">
        <v>252</v>
      </c>
      <c r="E557" s="284" t="s">
        <v>602</v>
      </c>
      <c r="F557" s="285" t="s">
        <v>603</v>
      </c>
      <c r="G557" s="286" t="s">
        <v>202</v>
      </c>
      <c r="H557" s="287">
        <v>0.25900000000000001</v>
      </c>
      <c r="I557" s="288"/>
      <c r="J557" s="289">
        <f>ROUND(I557*H557,2)</f>
        <v>0</v>
      </c>
      <c r="K557" s="285" t="s">
        <v>129</v>
      </c>
      <c r="L557" s="290"/>
      <c r="M557" s="291" t="s">
        <v>1</v>
      </c>
      <c r="N557" s="292" t="s">
        <v>38</v>
      </c>
      <c r="O557" s="92"/>
      <c r="P557" s="228">
        <f>O557*H557</f>
        <v>0</v>
      </c>
      <c r="Q557" s="228">
        <v>1</v>
      </c>
      <c r="R557" s="228">
        <f>Q557*H557</f>
        <v>0.25900000000000001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199</v>
      </c>
      <c r="AT557" s="230" t="s">
        <v>252</v>
      </c>
      <c r="AU557" s="230" t="s">
        <v>83</v>
      </c>
      <c r="AY557" s="18" t="s">
        <v>123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81</v>
      </c>
      <c r="BK557" s="231">
        <f>ROUND(I557*H557,2)</f>
        <v>0</v>
      </c>
      <c r="BL557" s="18" t="s">
        <v>130</v>
      </c>
      <c r="BM557" s="230" t="s">
        <v>604</v>
      </c>
    </row>
    <row r="558" s="2" customFormat="1">
      <c r="A558" s="39"/>
      <c r="B558" s="40"/>
      <c r="C558" s="41"/>
      <c r="D558" s="232" t="s">
        <v>132</v>
      </c>
      <c r="E558" s="41"/>
      <c r="F558" s="233" t="s">
        <v>603</v>
      </c>
      <c r="G558" s="41"/>
      <c r="H558" s="41"/>
      <c r="I558" s="234"/>
      <c r="J558" s="41"/>
      <c r="K558" s="41"/>
      <c r="L558" s="45"/>
      <c r="M558" s="235"/>
      <c r="N558" s="236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132</v>
      </c>
      <c r="AU558" s="18" t="s">
        <v>83</v>
      </c>
    </row>
    <row r="559" s="2" customFormat="1">
      <c r="A559" s="39"/>
      <c r="B559" s="40"/>
      <c r="C559" s="41"/>
      <c r="D559" s="232" t="s">
        <v>206</v>
      </c>
      <c r="E559" s="41"/>
      <c r="F559" s="271" t="s">
        <v>605</v>
      </c>
      <c r="G559" s="41"/>
      <c r="H559" s="41"/>
      <c r="I559" s="234"/>
      <c r="J559" s="41"/>
      <c r="K559" s="41"/>
      <c r="L559" s="45"/>
      <c r="M559" s="235"/>
      <c r="N559" s="236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206</v>
      </c>
      <c r="AU559" s="18" t="s">
        <v>83</v>
      </c>
    </row>
    <row r="560" s="14" customFormat="1">
      <c r="A560" s="14"/>
      <c r="B560" s="249"/>
      <c r="C560" s="250"/>
      <c r="D560" s="232" t="s">
        <v>136</v>
      </c>
      <c r="E560" s="251" t="s">
        <v>1</v>
      </c>
      <c r="F560" s="252" t="s">
        <v>606</v>
      </c>
      <c r="G560" s="250"/>
      <c r="H560" s="253">
        <v>0.17399999999999999</v>
      </c>
      <c r="I560" s="254"/>
      <c r="J560" s="250"/>
      <c r="K560" s="250"/>
      <c r="L560" s="255"/>
      <c r="M560" s="256"/>
      <c r="N560" s="257"/>
      <c r="O560" s="257"/>
      <c r="P560" s="257"/>
      <c r="Q560" s="257"/>
      <c r="R560" s="257"/>
      <c r="S560" s="257"/>
      <c r="T560" s="25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9" t="s">
        <v>136</v>
      </c>
      <c r="AU560" s="259" t="s">
        <v>83</v>
      </c>
      <c r="AV560" s="14" t="s">
        <v>83</v>
      </c>
      <c r="AW560" s="14" t="s">
        <v>30</v>
      </c>
      <c r="AX560" s="14" t="s">
        <v>73</v>
      </c>
      <c r="AY560" s="259" t="s">
        <v>123</v>
      </c>
    </row>
    <row r="561" s="14" customFormat="1">
      <c r="A561" s="14"/>
      <c r="B561" s="249"/>
      <c r="C561" s="250"/>
      <c r="D561" s="232" t="s">
        <v>136</v>
      </c>
      <c r="E561" s="251" t="s">
        <v>1</v>
      </c>
      <c r="F561" s="252" t="s">
        <v>607</v>
      </c>
      <c r="G561" s="250"/>
      <c r="H561" s="253">
        <v>0.085000000000000006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9" t="s">
        <v>136</v>
      </c>
      <c r="AU561" s="259" t="s">
        <v>83</v>
      </c>
      <c r="AV561" s="14" t="s">
        <v>83</v>
      </c>
      <c r="AW561" s="14" t="s">
        <v>30</v>
      </c>
      <c r="AX561" s="14" t="s">
        <v>73</v>
      </c>
      <c r="AY561" s="259" t="s">
        <v>123</v>
      </c>
    </row>
    <row r="562" s="15" customFormat="1">
      <c r="A562" s="15"/>
      <c r="B562" s="260"/>
      <c r="C562" s="261"/>
      <c r="D562" s="232" t="s">
        <v>136</v>
      </c>
      <c r="E562" s="262" t="s">
        <v>1</v>
      </c>
      <c r="F562" s="263" t="s">
        <v>139</v>
      </c>
      <c r="G562" s="261"/>
      <c r="H562" s="264">
        <v>0.25900000000000001</v>
      </c>
      <c r="I562" s="265"/>
      <c r="J562" s="261"/>
      <c r="K562" s="261"/>
      <c r="L562" s="266"/>
      <c r="M562" s="267"/>
      <c r="N562" s="268"/>
      <c r="O562" s="268"/>
      <c r="P562" s="268"/>
      <c r="Q562" s="268"/>
      <c r="R562" s="268"/>
      <c r="S562" s="268"/>
      <c r="T562" s="269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0" t="s">
        <v>136</v>
      </c>
      <c r="AU562" s="270" t="s">
        <v>83</v>
      </c>
      <c r="AV562" s="15" t="s">
        <v>130</v>
      </c>
      <c r="AW562" s="15" t="s">
        <v>30</v>
      </c>
      <c r="AX562" s="15" t="s">
        <v>81</v>
      </c>
      <c r="AY562" s="270" t="s">
        <v>123</v>
      </c>
    </row>
    <row r="563" s="2" customFormat="1" ht="24.15" customHeight="1">
      <c r="A563" s="39"/>
      <c r="B563" s="40"/>
      <c r="C563" s="283" t="s">
        <v>161</v>
      </c>
      <c r="D563" s="283" t="s">
        <v>252</v>
      </c>
      <c r="E563" s="284" t="s">
        <v>608</v>
      </c>
      <c r="F563" s="285" t="s">
        <v>609</v>
      </c>
      <c r="G563" s="286" t="s">
        <v>202</v>
      </c>
      <c r="H563" s="287">
        <v>0.104</v>
      </c>
      <c r="I563" s="288"/>
      <c r="J563" s="289">
        <f>ROUND(I563*H563,2)</f>
        <v>0</v>
      </c>
      <c r="K563" s="285" t="s">
        <v>129</v>
      </c>
      <c r="L563" s="290"/>
      <c r="M563" s="291" t="s">
        <v>1</v>
      </c>
      <c r="N563" s="292" t="s">
        <v>38</v>
      </c>
      <c r="O563" s="92"/>
      <c r="P563" s="228">
        <f>O563*H563</f>
        <v>0</v>
      </c>
      <c r="Q563" s="228">
        <v>1</v>
      </c>
      <c r="R563" s="228">
        <f>Q563*H563</f>
        <v>0.104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199</v>
      </c>
      <c r="AT563" s="230" t="s">
        <v>252</v>
      </c>
      <c r="AU563" s="230" t="s">
        <v>83</v>
      </c>
      <c r="AY563" s="18" t="s">
        <v>123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81</v>
      </c>
      <c r="BK563" s="231">
        <f>ROUND(I563*H563,2)</f>
        <v>0</v>
      </c>
      <c r="BL563" s="18" t="s">
        <v>130</v>
      </c>
      <c r="BM563" s="230" t="s">
        <v>610</v>
      </c>
    </row>
    <row r="564" s="2" customFormat="1">
      <c r="A564" s="39"/>
      <c r="B564" s="40"/>
      <c r="C564" s="41"/>
      <c r="D564" s="232" t="s">
        <v>132</v>
      </c>
      <c r="E564" s="41"/>
      <c r="F564" s="233" t="s">
        <v>609</v>
      </c>
      <c r="G564" s="41"/>
      <c r="H564" s="41"/>
      <c r="I564" s="234"/>
      <c r="J564" s="41"/>
      <c r="K564" s="41"/>
      <c r="L564" s="45"/>
      <c r="M564" s="235"/>
      <c r="N564" s="236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132</v>
      </c>
      <c r="AU564" s="18" t="s">
        <v>83</v>
      </c>
    </row>
    <row r="565" s="2" customFormat="1">
      <c r="A565" s="39"/>
      <c r="B565" s="40"/>
      <c r="C565" s="41"/>
      <c r="D565" s="232" t="s">
        <v>206</v>
      </c>
      <c r="E565" s="41"/>
      <c r="F565" s="271" t="s">
        <v>611</v>
      </c>
      <c r="G565" s="41"/>
      <c r="H565" s="41"/>
      <c r="I565" s="234"/>
      <c r="J565" s="41"/>
      <c r="K565" s="41"/>
      <c r="L565" s="45"/>
      <c r="M565" s="235"/>
      <c r="N565" s="236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206</v>
      </c>
      <c r="AU565" s="18" t="s">
        <v>83</v>
      </c>
    </row>
    <row r="566" s="14" customFormat="1">
      <c r="A566" s="14"/>
      <c r="B566" s="249"/>
      <c r="C566" s="250"/>
      <c r="D566" s="232" t="s">
        <v>136</v>
      </c>
      <c r="E566" s="251" t="s">
        <v>1</v>
      </c>
      <c r="F566" s="252" t="s">
        <v>612</v>
      </c>
      <c r="G566" s="250"/>
      <c r="H566" s="253">
        <v>0.104</v>
      </c>
      <c r="I566" s="254"/>
      <c r="J566" s="250"/>
      <c r="K566" s="250"/>
      <c r="L566" s="255"/>
      <c r="M566" s="256"/>
      <c r="N566" s="257"/>
      <c r="O566" s="257"/>
      <c r="P566" s="257"/>
      <c r="Q566" s="257"/>
      <c r="R566" s="257"/>
      <c r="S566" s="257"/>
      <c r="T566" s="258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9" t="s">
        <v>136</v>
      </c>
      <c r="AU566" s="259" t="s">
        <v>83</v>
      </c>
      <c r="AV566" s="14" t="s">
        <v>83</v>
      </c>
      <c r="AW566" s="14" t="s">
        <v>30</v>
      </c>
      <c r="AX566" s="14" t="s">
        <v>73</v>
      </c>
      <c r="AY566" s="259" t="s">
        <v>123</v>
      </c>
    </row>
    <row r="567" s="15" customFormat="1">
      <c r="A567" s="15"/>
      <c r="B567" s="260"/>
      <c r="C567" s="261"/>
      <c r="D567" s="232" t="s">
        <v>136</v>
      </c>
      <c r="E567" s="262" t="s">
        <v>1</v>
      </c>
      <c r="F567" s="263" t="s">
        <v>139</v>
      </c>
      <c r="G567" s="261"/>
      <c r="H567" s="264">
        <v>0.104</v>
      </c>
      <c r="I567" s="265"/>
      <c r="J567" s="261"/>
      <c r="K567" s="261"/>
      <c r="L567" s="266"/>
      <c r="M567" s="267"/>
      <c r="N567" s="268"/>
      <c r="O567" s="268"/>
      <c r="P567" s="268"/>
      <c r="Q567" s="268"/>
      <c r="R567" s="268"/>
      <c r="S567" s="268"/>
      <c r="T567" s="269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70" t="s">
        <v>136</v>
      </c>
      <c r="AU567" s="270" t="s">
        <v>83</v>
      </c>
      <c r="AV567" s="15" t="s">
        <v>130</v>
      </c>
      <c r="AW567" s="15" t="s">
        <v>30</v>
      </c>
      <c r="AX567" s="15" t="s">
        <v>81</v>
      </c>
      <c r="AY567" s="270" t="s">
        <v>123</v>
      </c>
    </row>
    <row r="568" s="2" customFormat="1" ht="21.75" customHeight="1">
      <c r="A568" s="39"/>
      <c r="B568" s="40"/>
      <c r="C568" s="283" t="s">
        <v>613</v>
      </c>
      <c r="D568" s="283" t="s">
        <v>252</v>
      </c>
      <c r="E568" s="284" t="s">
        <v>614</v>
      </c>
      <c r="F568" s="285" t="s">
        <v>615</v>
      </c>
      <c r="G568" s="286" t="s">
        <v>202</v>
      </c>
      <c r="H568" s="287">
        <v>0.13300000000000001</v>
      </c>
      <c r="I568" s="288"/>
      <c r="J568" s="289">
        <f>ROUND(I568*H568,2)</f>
        <v>0</v>
      </c>
      <c r="K568" s="285" t="s">
        <v>129</v>
      </c>
      <c r="L568" s="290"/>
      <c r="M568" s="291" t="s">
        <v>1</v>
      </c>
      <c r="N568" s="292" t="s">
        <v>38</v>
      </c>
      <c r="O568" s="92"/>
      <c r="P568" s="228">
        <f>O568*H568</f>
        <v>0</v>
      </c>
      <c r="Q568" s="228">
        <v>1</v>
      </c>
      <c r="R568" s="228">
        <f>Q568*H568</f>
        <v>0.13300000000000001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199</v>
      </c>
      <c r="AT568" s="230" t="s">
        <v>252</v>
      </c>
      <c r="AU568" s="230" t="s">
        <v>83</v>
      </c>
      <c r="AY568" s="18" t="s">
        <v>123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81</v>
      </c>
      <c r="BK568" s="231">
        <f>ROUND(I568*H568,2)</f>
        <v>0</v>
      </c>
      <c r="BL568" s="18" t="s">
        <v>130</v>
      </c>
      <c r="BM568" s="230" t="s">
        <v>616</v>
      </c>
    </row>
    <row r="569" s="2" customFormat="1">
      <c r="A569" s="39"/>
      <c r="B569" s="40"/>
      <c r="C569" s="41"/>
      <c r="D569" s="232" t="s">
        <v>132</v>
      </c>
      <c r="E569" s="41"/>
      <c r="F569" s="233" t="s">
        <v>615</v>
      </c>
      <c r="G569" s="41"/>
      <c r="H569" s="41"/>
      <c r="I569" s="234"/>
      <c r="J569" s="41"/>
      <c r="K569" s="41"/>
      <c r="L569" s="45"/>
      <c r="M569" s="235"/>
      <c r="N569" s="236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132</v>
      </c>
      <c r="AU569" s="18" t="s">
        <v>83</v>
      </c>
    </row>
    <row r="570" s="2" customFormat="1">
      <c r="A570" s="39"/>
      <c r="B570" s="40"/>
      <c r="C570" s="41"/>
      <c r="D570" s="232" t="s">
        <v>206</v>
      </c>
      <c r="E570" s="41"/>
      <c r="F570" s="271" t="s">
        <v>617</v>
      </c>
      <c r="G570" s="41"/>
      <c r="H570" s="41"/>
      <c r="I570" s="234"/>
      <c r="J570" s="41"/>
      <c r="K570" s="41"/>
      <c r="L570" s="45"/>
      <c r="M570" s="235"/>
      <c r="N570" s="236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206</v>
      </c>
      <c r="AU570" s="18" t="s">
        <v>83</v>
      </c>
    </row>
    <row r="571" s="14" customFormat="1">
      <c r="A571" s="14"/>
      <c r="B571" s="249"/>
      <c r="C571" s="250"/>
      <c r="D571" s="232" t="s">
        <v>136</v>
      </c>
      <c r="E571" s="251" t="s">
        <v>1</v>
      </c>
      <c r="F571" s="252" t="s">
        <v>618</v>
      </c>
      <c r="G571" s="250"/>
      <c r="H571" s="253">
        <v>0.13300000000000001</v>
      </c>
      <c r="I571" s="254"/>
      <c r="J571" s="250"/>
      <c r="K571" s="250"/>
      <c r="L571" s="255"/>
      <c r="M571" s="256"/>
      <c r="N571" s="257"/>
      <c r="O571" s="257"/>
      <c r="P571" s="257"/>
      <c r="Q571" s="257"/>
      <c r="R571" s="257"/>
      <c r="S571" s="257"/>
      <c r="T571" s="258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9" t="s">
        <v>136</v>
      </c>
      <c r="AU571" s="259" t="s">
        <v>83</v>
      </c>
      <c r="AV571" s="14" t="s">
        <v>83</v>
      </c>
      <c r="AW571" s="14" t="s">
        <v>30</v>
      </c>
      <c r="AX571" s="14" t="s">
        <v>73</v>
      </c>
      <c r="AY571" s="259" t="s">
        <v>123</v>
      </c>
    </row>
    <row r="572" s="15" customFormat="1">
      <c r="A572" s="15"/>
      <c r="B572" s="260"/>
      <c r="C572" s="261"/>
      <c r="D572" s="232" t="s">
        <v>136</v>
      </c>
      <c r="E572" s="262" t="s">
        <v>1</v>
      </c>
      <c r="F572" s="263" t="s">
        <v>139</v>
      </c>
      <c r="G572" s="261"/>
      <c r="H572" s="264">
        <v>0.13300000000000001</v>
      </c>
      <c r="I572" s="265"/>
      <c r="J572" s="261"/>
      <c r="K572" s="261"/>
      <c r="L572" s="266"/>
      <c r="M572" s="267"/>
      <c r="N572" s="268"/>
      <c r="O572" s="268"/>
      <c r="P572" s="268"/>
      <c r="Q572" s="268"/>
      <c r="R572" s="268"/>
      <c r="S572" s="268"/>
      <c r="T572" s="269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0" t="s">
        <v>136</v>
      </c>
      <c r="AU572" s="270" t="s">
        <v>83</v>
      </c>
      <c r="AV572" s="15" t="s">
        <v>130</v>
      </c>
      <c r="AW572" s="15" t="s">
        <v>30</v>
      </c>
      <c r="AX572" s="15" t="s">
        <v>81</v>
      </c>
      <c r="AY572" s="270" t="s">
        <v>123</v>
      </c>
    </row>
    <row r="573" s="2" customFormat="1" ht="24.15" customHeight="1">
      <c r="A573" s="39"/>
      <c r="B573" s="40"/>
      <c r="C573" s="283" t="s">
        <v>299</v>
      </c>
      <c r="D573" s="283" t="s">
        <v>252</v>
      </c>
      <c r="E573" s="284" t="s">
        <v>619</v>
      </c>
      <c r="F573" s="285" t="s">
        <v>620</v>
      </c>
      <c r="G573" s="286" t="s">
        <v>202</v>
      </c>
      <c r="H573" s="287">
        <v>0.45300000000000001</v>
      </c>
      <c r="I573" s="288"/>
      <c r="J573" s="289">
        <f>ROUND(I573*H573,2)</f>
        <v>0</v>
      </c>
      <c r="K573" s="285" t="s">
        <v>129</v>
      </c>
      <c r="L573" s="290"/>
      <c r="M573" s="291" t="s">
        <v>1</v>
      </c>
      <c r="N573" s="292" t="s">
        <v>38</v>
      </c>
      <c r="O573" s="92"/>
      <c r="P573" s="228">
        <f>O573*H573</f>
        <v>0</v>
      </c>
      <c r="Q573" s="228">
        <v>1</v>
      </c>
      <c r="R573" s="228">
        <f>Q573*H573</f>
        <v>0.45300000000000001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199</v>
      </c>
      <c r="AT573" s="230" t="s">
        <v>252</v>
      </c>
      <c r="AU573" s="230" t="s">
        <v>83</v>
      </c>
      <c r="AY573" s="18" t="s">
        <v>123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81</v>
      </c>
      <c r="BK573" s="231">
        <f>ROUND(I573*H573,2)</f>
        <v>0</v>
      </c>
      <c r="BL573" s="18" t="s">
        <v>130</v>
      </c>
      <c r="BM573" s="230" t="s">
        <v>621</v>
      </c>
    </row>
    <row r="574" s="2" customFormat="1">
      <c r="A574" s="39"/>
      <c r="B574" s="40"/>
      <c r="C574" s="41"/>
      <c r="D574" s="232" t="s">
        <v>132</v>
      </c>
      <c r="E574" s="41"/>
      <c r="F574" s="233" t="s">
        <v>620</v>
      </c>
      <c r="G574" s="41"/>
      <c r="H574" s="41"/>
      <c r="I574" s="234"/>
      <c r="J574" s="41"/>
      <c r="K574" s="41"/>
      <c r="L574" s="45"/>
      <c r="M574" s="235"/>
      <c r="N574" s="236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132</v>
      </c>
      <c r="AU574" s="18" t="s">
        <v>83</v>
      </c>
    </row>
    <row r="575" s="2" customFormat="1">
      <c r="A575" s="39"/>
      <c r="B575" s="40"/>
      <c r="C575" s="41"/>
      <c r="D575" s="232" t="s">
        <v>206</v>
      </c>
      <c r="E575" s="41"/>
      <c r="F575" s="271" t="s">
        <v>622</v>
      </c>
      <c r="G575" s="41"/>
      <c r="H575" s="41"/>
      <c r="I575" s="234"/>
      <c r="J575" s="41"/>
      <c r="K575" s="41"/>
      <c r="L575" s="45"/>
      <c r="M575" s="235"/>
      <c r="N575" s="236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206</v>
      </c>
      <c r="AU575" s="18" t="s">
        <v>83</v>
      </c>
    </row>
    <row r="576" s="14" customFormat="1">
      <c r="A576" s="14"/>
      <c r="B576" s="249"/>
      <c r="C576" s="250"/>
      <c r="D576" s="232" t="s">
        <v>136</v>
      </c>
      <c r="E576" s="251" t="s">
        <v>1</v>
      </c>
      <c r="F576" s="252" t="s">
        <v>623</v>
      </c>
      <c r="G576" s="250"/>
      <c r="H576" s="253">
        <v>0.45300000000000001</v>
      </c>
      <c r="I576" s="254"/>
      <c r="J576" s="250"/>
      <c r="K576" s="250"/>
      <c r="L576" s="255"/>
      <c r="M576" s="256"/>
      <c r="N576" s="257"/>
      <c r="O576" s="257"/>
      <c r="P576" s="257"/>
      <c r="Q576" s="257"/>
      <c r="R576" s="257"/>
      <c r="S576" s="257"/>
      <c r="T576" s="258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9" t="s">
        <v>136</v>
      </c>
      <c r="AU576" s="259" t="s">
        <v>83</v>
      </c>
      <c r="AV576" s="14" t="s">
        <v>83</v>
      </c>
      <c r="AW576" s="14" t="s">
        <v>30</v>
      </c>
      <c r="AX576" s="14" t="s">
        <v>73</v>
      </c>
      <c r="AY576" s="259" t="s">
        <v>123</v>
      </c>
    </row>
    <row r="577" s="15" customFormat="1">
      <c r="A577" s="15"/>
      <c r="B577" s="260"/>
      <c r="C577" s="261"/>
      <c r="D577" s="232" t="s">
        <v>136</v>
      </c>
      <c r="E577" s="262" t="s">
        <v>1</v>
      </c>
      <c r="F577" s="263" t="s">
        <v>139</v>
      </c>
      <c r="G577" s="261"/>
      <c r="H577" s="264">
        <v>0.45300000000000001</v>
      </c>
      <c r="I577" s="265"/>
      <c r="J577" s="261"/>
      <c r="K577" s="261"/>
      <c r="L577" s="266"/>
      <c r="M577" s="267"/>
      <c r="N577" s="268"/>
      <c r="O577" s="268"/>
      <c r="P577" s="268"/>
      <c r="Q577" s="268"/>
      <c r="R577" s="268"/>
      <c r="S577" s="268"/>
      <c r="T577" s="269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0" t="s">
        <v>136</v>
      </c>
      <c r="AU577" s="270" t="s">
        <v>83</v>
      </c>
      <c r="AV577" s="15" t="s">
        <v>130</v>
      </c>
      <c r="AW577" s="15" t="s">
        <v>30</v>
      </c>
      <c r="AX577" s="15" t="s">
        <v>81</v>
      </c>
      <c r="AY577" s="270" t="s">
        <v>123</v>
      </c>
    </row>
    <row r="578" s="2" customFormat="1" ht="24.15" customHeight="1">
      <c r="A578" s="39"/>
      <c r="B578" s="40"/>
      <c r="C578" s="219" t="s">
        <v>624</v>
      </c>
      <c r="D578" s="219" t="s">
        <v>125</v>
      </c>
      <c r="E578" s="220" t="s">
        <v>625</v>
      </c>
      <c r="F578" s="221" t="s">
        <v>626</v>
      </c>
      <c r="G578" s="222" t="s">
        <v>128</v>
      </c>
      <c r="H578" s="223">
        <v>72.647999999999996</v>
      </c>
      <c r="I578" s="224"/>
      <c r="J578" s="225">
        <f>ROUND(I578*H578,2)</f>
        <v>0</v>
      </c>
      <c r="K578" s="221" t="s">
        <v>129</v>
      </c>
      <c r="L578" s="45"/>
      <c r="M578" s="226" t="s">
        <v>1</v>
      </c>
      <c r="N578" s="227" t="s">
        <v>38</v>
      </c>
      <c r="O578" s="92"/>
      <c r="P578" s="228">
        <f>O578*H578</f>
        <v>0</v>
      </c>
      <c r="Q578" s="228">
        <v>0.00081967200000000002</v>
      </c>
      <c r="R578" s="228">
        <f>Q578*H578</f>
        <v>0.059547531455999995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130</v>
      </c>
      <c r="AT578" s="230" t="s">
        <v>125</v>
      </c>
      <c r="AU578" s="230" t="s">
        <v>83</v>
      </c>
      <c r="AY578" s="18" t="s">
        <v>123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81</v>
      </c>
      <c r="BK578" s="231">
        <f>ROUND(I578*H578,2)</f>
        <v>0</v>
      </c>
      <c r="BL578" s="18" t="s">
        <v>130</v>
      </c>
      <c r="BM578" s="230" t="s">
        <v>627</v>
      </c>
    </row>
    <row r="579" s="2" customFormat="1">
      <c r="A579" s="39"/>
      <c r="B579" s="40"/>
      <c r="C579" s="41"/>
      <c r="D579" s="232" t="s">
        <v>132</v>
      </c>
      <c r="E579" s="41"/>
      <c r="F579" s="233" t="s">
        <v>628</v>
      </c>
      <c r="G579" s="41"/>
      <c r="H579" s="41"/>
      <c r="I579" s="234"/>
      <c r="J579" s="41"/>
      <c r="K579" s="41"/>
      <c r="L579" s="45"/>
      <c r="M579" s="235"/>
      <c r="N579" s="236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132</v>
      </c>
      <c r="AU579" s="18" t="s">
        <v>83</v>
      </c>
    </row>
    <row r="580" s="2" customFormat="1">
      <c r="A580" s="39"/>
      <c r="B580" s="40"/>
      <c r="C580" s="41"/>
      <c r="D580" s="237" t="s">
        <v>134</v>
      </c>
      <c r="E580" s="41"/>
      <c r="F580" s="238" t="s">
        <v>629</v>
      </c>
      <c r="G580" s="41"/>
      <c r="H580" s="41"/>
      <c r="I580" s="234"/>
      <c r="J580" s="41"/>
      <c r="K580" s="41"/>
      <c r="L580" s="45"/>
      <c r="M580" s="235"/>
      <c r="N580" s="236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134</v>
      </c>
      <c r="AU580" s="18" t="s">
        <v>83</v>
      </c>
    </row>
    <row r="581" s="2" customFormat="1">
      <c r="A581" s="39"/>
      <c r="B581" s="40"/>
      <c r="C581" s="41"/>
      <c r="D581" s="232" t="s">
        <v>206</v>
      </c>
      <c r="E581" s="41"/>
      <c r="F581" s="271" t="s">
        <v>630</v>
      </c>
      <c r="G581" s="41"/>
      <c r="H581" s="41"/>
      <c r="I581" s="234"/>
      <c r="J581" s="41"/>
      <c r="K581" s="41"/>
      <c r="L581" s="45"/>
      <c r="M581" s="235"/>
      <c r="N581" s="236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206</v>
      </c>
      <c r="AU581" s="18" t="s">
        <v>83</v>
      </c>
    </row>
    <row r="582" s="13" customFormat="1">
      <c r="A582" s="13"/>
      <c r="B582" s="239"/>
      <c r="C582" s="240"/>
      <c r="D582" s="232" t="s">
        <v>136</v>
      </c>
      <c r="E582" s="241" t="s">
        <v>1</v>
      </c>
      <c r="F582" s="242" t="s">
        <v>586</v>
      </c>
      <c r="G582" s="240"/>
      <c r="H582" s="241" t="s">
        <v>1</v>
      </c>
      <c r="I582" s="243"/>
      <c r="J582" s="240"/>
      <c r="K582" s="240"/>
      <c r="L582" s="244"/>
      <c r="M582" s="245"/>
      <c r="N582" s="246"/>
      <c r="O582" s="246"/>
      <c r="P582" s="246"/>
      <c r="Q582" s="246"/>
      <c r="R582" s="246"/>
      <c r="S582" s="246"/>
      <c r="T582" s="247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8" t="s">
        <v>136</v>
      </c>
      <c r="AU582" s="248" t="s">
        <v>83</v>
      </c>
      <c r="AV582" s="13" t="s">
        <v>81</v>
      </c>
      <c r="AW582" s="13" t="s">
        <v>30</v>
      </c>
      <c r="AX582" s="13" t="s">
        <v>73</v>
      </c>
      <c r="AY582" s="248" t="s">
        <v>123</v>
      </c>
    </row>
    <row r="583" s="14" customFormat="1">
      <c r="A583" s="14"/>
      <c r="B583" s="249"/>
      <c r="C583" s="250"/>
      <c r="D583" s="232" t="s">
        <v>136</v>
      </c>
      <c r="E583" s="251" t="s">
        <v>1</v>
      </c>
      <c r="F583" s="252" t="s">
        <v>587</v>
      </c>
      <c r="G583" s="250"/>
      <c r="H583" s="253">
        <v>33.119999999999997</v>
      </c>
      <c r="I583" s="254"/>
      <c r="J583" s="250"/>
      <c r="K583" s="250"/>
      <c r="L583" s="255"/>
      <c r="M583" s="256"/>
      <c r="N583" s="257"/>
      <c r="O583" s="257"/>
      <c r="P583" s="257"/>
      <c r="Q583" s="257"/>
      <c r="R583" s="257"/>
      <c r="S583" s="257"/>
      <c r="T583" s="258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9" t="s">
        <v>136</v>
      </c>
      <c r="AU583" s="259" t="s">
        <v>83</v>
      </c>
      <c r="AV583" s="14" t="s">
        <v>83</v>
      </c>
      <c r="AW583" s="14" t="s">
        <v>30</v>
      </c>
      <c r="AX583" s="14" t="s">
        <v>73</v>
      </c>
      <c r="AY583" s="259" t="s">
        <v>123</v>
      </c>
    </row>
    <row r="584" s="13" customFormat="1">
      <c r="A584" s="13"/>
      <c r="B584" s="239"/>
      <c r="C584" s="240"/>
      <c r="D584" s="232" t="s">
        <v>136</v>
      </c>
      <c r="E584" s="241" t="s">
        <v>1</v>
      </c>
      <c r="F584" s="242" t="s">
        <v>550</v>
      </c>
      <c r="G584" s="240"/>
      <c r="H584" s="241" t="s">
        <v>1</v>
      </c>
      <c r="I584" s="243"/>
      <c r="J584" s="240"/>
      <c r="K584" s="240"/>
      <c r="L584" s="244"/>
      <c r="M584" s="245"/>
      <c r="N584" s="246"/>
      <c r="O584" s="246"/>
      <c r="P584" s="246"/>
      <c r="Q584" s="246"/>
      <c r="R584" s="246"/>
      <c r="S584" s="246"/>
      <c r="T584" s="247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8" t="s">
        <v>136</v>
      </c>
      <c r="AU584" s="248" t="s">
        <v>83</v>
      </c>
      <c r="AV584" s="13" t="s">
        <v>81</v>
      </c>
      <c r="AW584" s="13" t="s">
        <v>30</v>
      </c>
      <c r="AX584" s="13" t="s">
        <v>73</v>
      </c>
      <c r="AY584" s="248" t="s">
        <v>123</v>
      </c>
    </row>
    <row r="585" s="14" customFormat="1">
      <c r="A585" s="14"/>
      <c r="B585" s="249"/>
      <c r="C585" s="250"/>
      <c r="D585" s="232" t="s">
        <v>136</v>
      </c>
      <c r="E585" s="251" t="s">
        <v>1</v>
      </c>
      <c r="F585" s="252" t="s">
        <v>588</v>
      </c>
      <c r="G585" s="250"/>
      <c r="H585" s="253">
        <v>39.527999999999999</v>
      </c>
      <c r="I585" s="254"/>
      <c r="J585" s="250"/>
      <c r="K585" s="250"/>
      <c r="L585" s="255"/>
      <c r="M585" s="256"/>
      <c r="N585" s="257"/>
      <c r="O585" s="257"/>
      <c r="P585" s="257"/>
      <c r="Q585" s="257"/>
      <c r="R585" s="257"/>
      <c r="S585" s="257"/>
      <c r="T585" s="258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9" t="s">
        <v>136</v>
      </c>
      <c r="AU585" s="259" t="s">
        <v>83</v>
      </c>
      <c r="AV585" s="14" t="s">
        <v>83</v>
      </c>
      <c r="AW585" s="14" t="s">
        <v>30</v>
      </c>
      <c r="AX585" s="14" t="s">
        <v>73</v>
      </c>
      <c r="AY585" s="259" t="s">
        <v>123</v>
      </c>
    </row>
    <row r="586" s="15" customFormat="1">
      <c r="A586" s="15"/>
      <c r="B586" s="260"/>
      <c r="C586" s="261"/>
      <c r="D586" s="232" t="s">
        <v>136</v>
      </c>
      <c r="E586" s="262" t="s">
        <v>1</v>
      </c>
      <c r="F586" s="263" t="s">
        <v>139</v>
      </c>
      <c r="G586" s="261"/>
      <c r="H586" s="264">
        <v>72.647999999999996</v>
      </c>
      <c r="I586" s="265"/>
      <c r="J586" s="261"/>
      <c r="K586" s="261"/>
      <c r="L586" s="266"/>
      <c r="M586" s="267"/>
      <c r="N586" s="268"/>
      <c r="O586" s="268"/>
      <c r="P586" s="268"/>
      <c r="Q586" s="268"/>
      <c r="R586" s="268"/>
      <c r="S586" s="268"/>
      <c r="T586" s="269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0" t="s">
        <v>136</v>
      </c>
      <c r="AU586" s="270" t="s">
        <v>83</v>
      </c>
      <c r="AV586" s="15" t="s">
        <v>130</v>
      </c>
      <c r="AW586" s="15" t="s">
        <v>30</v>
      </c>
      <c r="AX586" s="15" t="s">
        <v>81</v>
      </c>
      <c r="AY586" s="270" t="s">
        <v>123</v>
      </c>
    </row>
    <row r="587" s="2" customFormat="1" ht="24.15" customHeight="1">
      <c r="A587" s="39"/>
      <c r="B587" s="40"/>
      <c r="C587" s="219" t="s">
        <v>631</v>
      </c>
      <c r="D587" s="219" t="s">
        <v>125</v>
      </c>
      <c r="E587" s="220" t="s">
        <v>632</v>
      </c>
      <c r="F587" s="221" t="s">
        <v>633</v>
      </c>
      <c r="G587" s="222" t="s">
        <v>128</v>
      </c>
      <c r="H587" s="223">
        <v>5.75</v>
      </c>
      <c r="I587" s="224"/>
      <c r="J587" s="225">
        <f>ROUND(I587*H587,2)</f>
        <v>0</v>
      </c>
      <c r="K587" s="221" t="s">
        <v>129</v>
      </c>
      <c r="L587" s="45"/>
      <c r="M587" s="226" t="s">
        <v>1</v>
      </c>
      <c r="N587" s="227" t="s">
        <v>38</v>
      </c>
      <c r="O587" s="92"/>
      <c r="P587" s="228">
        <f>O587*H587</f>
        <v>0</v>
      </c>
      <c r="Q587" s="228">
        <v>0.00063000000000000003</v>
      </c>
      <c r="R587" s="228">
        <f>Q587*H587</f>
        <v>0.0036225000000000003</v>
      </c>
      <c r="S587" s="228">
        <v>0</v>
      </c>
      <c r="T587" s="22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0" t="s">
        <v>130</v>
      </c>
      <c r="AT587" s="230" t="s">
        <v>125</v>
      </c>
      <c r="AU587" s="230" t="s">
        <v>83</v>
      </c>
      <c r="AY587" s="18" t="s">
        <v>123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8" t="s">
        <v>81</v>
      </c>
      <c r="BK587" s="231">
        <f>ROUND(I587*H587,2)</f>
        <v>0</v>
      </c>
      <c r="BL587" s="18" t="s">
        <v>130</v>
      </c>
      <c r="BM587" s="230" t="s">
        <v>634</v>
      </c>
    </row>
    <row r="588" s="2" customFormat="1">
      <c r="A588" s="39"/>
      <c r="B588" s="40"/>
      <c r="C588" s="41"/>
      <c r="D588" s="232" t="s">
        <v>132</v>
      </c>
      <c r="E588" s="41"/>
      <c r="F588" s="233" t="s">
        <v>635</v>
      </c>
      <c r="G588" s="41"/>
      <c r="H588" s="41"/>
      <c r="I588" s="234"/>
      <c r="J588" s="41"/>
      <c r="K588" s="41"/>
      <c r="L588" s="45"/>
      <c r="M588" s="235"/>
      <c r="N588" s="236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132</v>
      </c>
      <c r="AU588" s="18" t="s">
        <v>83</v>
      </c>
    </row>
    <row r="589" s="2" customFormat="1">
      <c r="A589" s="39"/>
      <c r="B589" s="40"/>
      <c r="C589" s="41"/>
      <c r="D589" s="237" t="s">
        <v>134</v>
      </c>
      <c r="E589" s="41"/>
      <c r="F589" s="238" t="s">
        <v>636</v>
      </c>
      <c r="G589" s="41"/>
      <c r="H589" s="41"/>
      <c r="I589" s="234"/>
      <c r="J589" s="41"/>
      <c r="K589" s="41"/>
      <c r="L589" s="45"/>
      <c r="M589" s="235"/>
      <c r="N589" s="236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134</v>
      </c>
      <c r="AU589" s="18" t="s">
        <v>83</v>
      </c>
    </row>
    <row r="590" s="13" customFormat="1">
      <c r="A590" s="13"/>
      <c r="B590" s="239"/>
      <c r="C590" s="240"/>
      <c r="D590" s="232" t="s">
        <v>136</v>
      </c>
      <c r="E590" s="241" t="s">
        <v>1</v>
      </c>
      <c r="F590" s="242" t="s">
        <v>637</v>
      </c>
      <c r="G590" s="240"/>
      <c r="H590" s="241" t="s">
        <v>1</v>
      </c>
      <c r="I590" s="243"/>
      <c r="J590" s="240"/>
      <c r="K590" s="240"/>
      <c r="L590" s="244"/>
      <c r="M590" s="245"/>
      <c r="N590" s="246"/>
      <c r="O590" s="246"/>
      <c r="P590" s="246"/>
      <c r="Q590" s="246"/>
      <c r="R590" s="246"/>
      <c r="S590" s="246"/>
      <c r="T590" s="24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8" t="s">
        <v>136</v>
      </c>
      <c r="AU590" s="248" t="s">
        <v>83</v>
      </c>
      <c r="AV590" s="13" t="s">
        <v>81</v>
      </c>
      <c r="AW590" s="13" t="s">
        <v>30</v>
      </c>
      <c r="AX590" s="13" t="s">
        <v>73</v>
      </c>
      <c r="AY590" s="248" t="s">
        <v>123</v>
      </c>
    </row>
    <row r="591" s="14" customFormat="1">
      <c r="A591" s="14"/>
      <c r="B591" s="249"/>
      <c r="C591" s="250"/>
      <c r="D591" s="232" t="s">
        <v>136</v>
      </c>
      <c r="E591" s="251" t="s">
        <v>1</v>
      </c>
      <c r="F591" s="252" t="s">
        <v>638</v>
      </c>
      <c r="G591" s="250"/>
      <c r="H591" s="253">
        <v>0.71999999999999997</v>
      </c>
      <c r="I591" s="254"/>
      <c r="J591" s="250"/>
      <c r="K591" s="250"/>
      <c r="L591" s="255"/>
      <c r="M591" s="256"/>
      <c r="N591" s="257"/>
      <c r="O591" s="257"/>
      <c r="P591" s="257"/>
      <c r="Q591" s="257"/>
      <c r="R591" s="257"/>
      <c r="S591" s="257"/>
      <c r="T591" s="258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9" t="s">
        <v>136</v>
      </c>
      <c r="AU591" s="259" t="s">
        <v>83</v>
      </c>
      <c r="AV591" s="14" t="s">
        <v>83</v>
      </c>
      <c r="AW591" s="14" t="s">
        <v>30</v>
      </c>
      <c r="AX591" s="14" t="s">
        <v>73</v>
      </c>
      <c r="AY591" s="259" t="s">
        <v>123</v>
      </c>
    </row>
    <row r="592" s="14" customFormat="1">
      <c r="A592" s="14"/>
      <c r="B592" s="249"/>
      <c r="C592" s="250"/>
      <c r="D592" s="232" t="s">
        <v>136</v>
      </c>
      <c r="E592" s="251" t="s">
        <v>1</v>
      </c>
      <c r="F592" s="252" t="s">
        <v>639</v>
      </c>
      <c r="G592" s="250"/>
      <c r="H592" s="253">
        <v>0.80000000000000004</v>
      </c>
      <c r="I592" s="254"/>
      <c r="J592" s="250"/>
      <c r="K592" s="250"/>
      <c r="L592" s="255"/>
      <c r="M592" s="256"/>
      <c r="N592" s="257"/>
      <c r="O592" s="257"/>
      <c r="P592" s="257"/>
      <c r="Q592" s="257"/>
      <c r="R592" s="257"/>
      <c r="S592" s="257"/>
      <c r="T592" s="25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9" t="s">
        <v>136</v>
      </c>
      <c r="AU592" s="259" t="s">
        <v>83</v>
      </c>
      <c r="AV592" s="14" t="s">
        <v>83</v>
      </c>
      <c r="AW592" s="14" t="s">
        <v>30</v>
      </c>
      <c r="AX592" s="14" t="s">
        <v>73</v>
      </c>
      <c r="AY592" s="259" t="s">
        <v>123</v>
      </c>
    </row>
    <row r="593" s="13" customFormat="1">
      <c r="A593" s="13"/>
      <c r="B593" s="239"/>
      <c r="C593" s="240"/>
      <c r="D593" s="232" t="s">
        <v>136</v>
      </c>
      <c r="E593" s="241" t="s">
        <v>1</v>
      </c>
      <c r="F593" s="242" t="s">
        <v>640</v>
      </c>
      <c r="G593" s="240"/>
      <c r="H593" s="241" t="s">
        <v>1</v>
      </c>
      <c r="I593" s="243"/>
      <c r="J593" s="240"/>
      <c r="K593" s="240"/>
      <c r="L593" s="244"/>
      <c r="M593" s="245"/>
      <c r="N593" s="246"/>
      <c r="O593" s="246"/>
      <c r="P593" s="246"/>
      <c r="Q593" s="246"/>
      <c r="R593" s="246"/>
      <c r="S593" s="246"/>
      <c r="T593" s="247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8" t="s">
        <v>136</v>
      </c>
      <c r="AU593" s="248" t="s">
        <v>83</v>
      </c>
      <c r="AV593" s="13" t="s">
        <v>81</v>
      </c>
      <c r="AW593" s="13" t="s">
        <v>30</v>
      </c>
      <c r="AX593" s="13" t="s">
        <v>73</v>
      </c>
      <c r="AY593" s="248" t="s">
        <v>123</v>
      </c>
    </row>
    <row r="594" s="14" customFormat="1">
      <c r="A594" s="14"/>
      <c r="B594" s="249"/>
      <c r="C594" s="250"/>
      <c r="D594" s="232" t="s">
        <v>136</v>
      </c>
      <c r="E594" s="251" t="s">
        <v>1</v>
      </c>
      <c r="F594" s="252" t="s">
        <v>641</v>
      </c>
      <c r="G594" s="250"/>
      <c r="H594" s="253">
        <v>4.2300000000000004</v>
      </c>
      <c r="I594" s="254"/>
      <c r="J594" s="250"/>
      <c r="K594" s="250"/>
      <c r="L594" s="255"/>
      <c r="M594" s="256"/>
      <c r="N594" s="257"/>
      <c r="O594" s="257"/>
      <c r="P594" s="257"/>
      <c r="Q594" s="257"/>
      <c r="R594" s="257"/>
      <c r="S594" s="257"/>
      <c r="T594" s="258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9" t="s">
        <v>136</v>
      </c>
      <c r="AU594" s="259" t="s">
        <v>83</v>
      </c>
      <c r="AV594" s="14" t="s">
        <v>83</v>
      </c>
      <c r="AW594" s="14" t="s">
        <v>30</v>
      </c>
      <c r="AX594" s="14" t="s">
        <v>73</v>
      </c>
      <c r="AY594" s="259" t="s">
        <v>123</v>
      </c>
    </row>
    <row r="595" s="15" customFormat="1">
      <c r="A595" s="15"/>
      <c r="B595" s="260"/>
      <c r="C595" s="261"/>
      <c r="D595" s="232" t="s">
        <v>136</v>
      </c>
      <c r="E595" s="262" t="s">
        <v>1</v>
      </c>
      <c r="F595" s="263" t="s">
        <v>139</v>
      </c>
      <c r="G595" s="261"/>
      <c r="H595" s="264">
        <v>5.75</v>
      </c>
      <c r="I595" s="265"/>
      <c r="J595" s="261"/>
      <c r="K595" s="261"/>
      <c r="L595" s="266"/>
      <c r="M595" s="267"/>
      <c r="N595" s="268"/>
      <c r="O595" s="268"/>
      <c r="P595" s="268"/>
      <c r="Q595" s="268"/>
      <c r="R595" s="268"/>
      <c r="S595" s="268"/>
      <c r="T595" s="269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70" t="s">
        <v>136</v>
      </c>
      <c r="AU595" s="270" t="s">
        <v>83</v>
      </c>
      <c r="AV595" s="15" t="s">
        <v>130</v>
      </c>
      <c r="AW595" s="15" t="s">
        <v>30</v>
      </c>
      <c r="AX595" s="15" t="s">
        <v>81</v>
      </c>
      <c r="AY595" s="270" t="s">
        <v>123</v>
      </c>
    </row>
    <row r="596" s="2" customFormat="1" ht="24.15" customHeight="1">
      <c r="A596" s="39"/>
      <c r="B596" s="40"/>
      <c r="C596" s="219" t="s">
        <v>642</v>
      </c>
      <c r="D596" s="219" t="s">
        <v>125</v>
      </c>
      <c r="E596" s="220" t="s">
        <v>643</v>
      </c>
      <c r="F596" s="221" t="s">
        <v>644</v>
      </c>
      <c r="G596" s="222" t="s">
        <v>156</v>
      </c>
      <c r="H596" s="223">
        <v>25.640000000000001</v>
      </c>
      <c r="I596" s="224"/>
      <c r="J596" s="225">
        <f>ROUND(I596*H596,2)</f>
        <v>0</v>
      </c>
      <c r="K596" s="221" t="s">
        <v>129</v>
      </c>
      <c r="L596" s="45"/>
      <c r="M596" s="226" t="s">
        <v>1</v>
      </c>
      <c r="N596" s="227" t="s">
        <v>38</v>
      </c>
      <c r="O596" s="92"/>
      <c r="P596" s="228">
        <f>O596*H596</f>
        <v>0</v>
      </c>
      <c r="Q596" s="228">
        <v>0.000243</v>
      </c>
      <c r="R596" s="228">
        <f>Q596*H596</f>
        <v>0.0062305199999999998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130</v>
      </c>
      <c r="AT596" s="230" t="s">
        <v>125</v>
      </c>
      <c r="AU596" s="230" t="s">
        <v>83</v>
      </c>
      <c r="AY596" s="18" t="s">
        <v>123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81</v>
      </c>
      <c r="BK596" s="231">
        <f>ROUND(I596*H596,2)</f>
        <v>0</v>
      </c>
      <c r="BL596" s="18" t="s">
        <v>130</v>
      </c>
      <c r="BM596" s="230" t="s">
        <v>645</v>
      </c>
    </row>
    <row r="597" s="2" customFormat="1">
      <c r="A597" s="39"/>
      <c r="B597" s="40"/>
      <c r="C597" s="41"/>
      <c r="D597" s="232" t="s">
        <v>132</v>
      </c>
      <c r="E597" s="41"/>
      <c r="F597" s="233" t="s">
        <v>646</v>
      </c>
      <c r="G597" s="41"/>
      <c r="H597" s="41"/>
      <c r="I597" s="234"/>
      <c r="J597" s="41"/>
      <c r="K597" s="41"/>
      <c r="L597" s="45"/>
      <c r="M597" s="235"/>
      <c r="N597" s="236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132</v>
      </c>
      <c r="AU597" s="18" t="s">
        <v>83</v>
      </c>
    </row>
    <row r="598" s="2" customFormat="1">
      <c r="A598" s="39"/>
      <c r="B598" s="40"/>
      <c r="C598" s="41"/>
      <c r="D598" s="237" t="s">
        <v>134</v>
      </c>
      <c r="E598" s="41"/>
      <c r="F598" s="238" t="s">
        <v>647</v>
      </c>
      <c r="G598" s="41"/>
      <c r="H598" s="41"/>
      <c r="I598" s="234"/>
      <c r="J598" s="41"/>
      <c r="K598" s="41"/>
      <c r="L598" s="45"/>
      <c r="M598" s="235"/>
      <c r="N598" s="236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134</v>
      </c>
      <c r="AU598" s="18" t="s">
        <v>83</v>
      </c>
    </row>
    <row r="599" s="13" customFormat="1">
      <c r="A599" s="13"/>
      <c r="B599" s="239"/>
      <c r="C599" s="240"/>
      <c r="D599" s="232" t="s">
        <v>136</v>
      </c>
      <c r="E599" s="241" t="s">
        <v>1</v>
      </c>
      <c r="F599" s="242" t="s">
        <v>648</v>
      </c>
      <c r="G599" s="240"/>
      <c r="H599" s="241" t="s">
        <v>1</v>
      </c>
      <c r="I599" s="243"/>
      <c r="J599" s="240"/>
      <c r="K599" s="240"/>
      <c r="L599" s="244"/>
      <c r="M599" s="245"/>
      <c r="N599" s="246"/>
      <c r="O599" s="246"/>
      <c r="P599" s="246"/>
      <c r="Q599" s="246"/>
      <c r="R599" s="246"/>
      <c r="S599" s="246"/>
      <c r="T599" s="247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8" t="s">
        <v>136</v>
      </c>
      <c r="AU599" s="248" t="s">
        <v>83</v>
      </c>
      <c r="AV599" s="13" t="s">
        <v>81</v>
      </c>
      <c r="AW599" s="13" t="s">
        <v>30</v>
      </c>
      <c r="AX599" s="13" t="s">
        <v>73</v>
      </c>
      <c r="AY599" s="248" t="s">
        <v>123</v>
      </c>
    </row>
    <row r="600" s="14" customFormat="1">
      <c r="A600" s="14"/>
      <c r="B600" s="249"/>
      <c r="C600" s="250"/>
      <c r="D600" s="232" t="s">
        <v>136</v>
      </c>
      <c r="E600" s="251" t="s">
        <v>1</v>
      </c>
      <c r="F600" s="252" t="s">
        <v>649</v>
      </c>
      <c r="G600" s="250"/>
      <c r="H600" s="253">
        <v>0.64000000000000001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9" t="s">
        <v>136</v>
      </c>
      <c r="AU600" s="259" t="s">
        <v>83</v>
      </c>
      <c r="AV600" s="14" t="s">
        <v>83</v>
      </c>
      <c r="AW600" s="14" t="s">
        <v>30</v>
      </c>
      <c r="AX600" s="14" t="s">
        <v>73</v>
      </c>
      <c r="AY600" s="259" t="s">
        <v>123</v>
      </c>
    </row>
    <row r="601" s="13" customFormat="1">
      <c r="A601" s="13"/>
      <c r="B601" s="239"/>
      <c r="C601" s="240"/>
      <c r="D601" s="232" t="s">
        <v>136</v>
      </c>
      <c r="E601" s="241" t="s">
        <v>1</v>
      </c>
      <c r="F601" s="242" t="s">
        <v>650</v>
      </c>
      <c r="G601" s="240"/>
      <c r="H601" s="241" t="s">
        <v>1</v>
      </c>
      <c r="I601" s="243"/>
      <c r="J601" s="240"/>
      <c r="K601" s="240"/>
      <c r="L601" s="244"/>
      <c r="M601" s="245"/>
      <c r="N601" s="246"/>
      <c r="O601" s="246"/>
      <c r="P601" s="246"/>
      <c r="Q601" s="246"/>
      <c r="R601" s="246"/>
      <c r="S601" s="246"/>
      <c r="T601" s="247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8" t="s">
        <v>136</v>
      </c>
      <c r="AU601" s="248" t="s">
        <v>83</v>
      </c>
      <c r="AV601" s="13" t="s">
        <v>81</v>
      </c>
      <c r="AW601" s="13" t="s">
        <v>30</v>
      </c>
      <c r="AX601" s="13" t="s">
        <v>73</v>
      </c>
      <c r="AY601" s="248" t="s">
        <v>123</v>
      </c>
    </row>
    <row r="602" s="14" customFormat="1">
      <c r="A602" s="14"/>
      <c r="B602" s="249"/>
      <c r="C602" s="250"/>
      <c r="D602" s="232" t="s">
        <v>136</v>
      </c>
      <c r="E602" s="251" t="s">
        <v>1</v>
      </c>
      <c r="F602" s="252" t="s">
        <v>164</v>
      </c>
      <c r="G602" s="250"/>
      <c r="H602" s="253">
        <v>5</v>
      </c>
      <c r="I602" s="254"/>
      <c r="J602" s="250"/>
      <c r="K602" s="250"/>
      <c r="L602" s="255"/>
      <c r="M602" s="256"/>
      <c r="N602" s="257"/>
      <c r="O602" s="257"/>
      <c r="P602" s="257"/>
      <c r="Q602" s="257"/>
      <c r="R602" s="257"/>
      <c r="S602" s="257"/>
      <c r="T602" s="25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9" t="s">
        <v>136</v>
      </c>
      <c r="AU602" s="259" t="s">
        <v>83</v>
      </c>
      <c r="AV602" s="14" t="s">
        <v>83</v>
      </c>
      <c r="AW602" s="14" t="s">
        <v>30</v>
      </c>
      <c r="AX602" s="14" t="s">
        <v>73</v>
      </c>
      <c r="AY602" s="259" t="s">
        <v>123</v>
      </c>
    </row>
    <row r="603" s="13" customFormat="1">
      <c r="A603" s="13"/>
      <c r="B603" s="239"/>
      <c r="C603" s="240"/>
      <c r="D603" s="232" t="s">
        <v>136</v>
      </c>
      <c r="E603" s="241" t="s">
        <v>1</v>
      </c>
      <c r="F603" s="242" t="s">
        <v>651</v>
      </c>
      <c r="G603" s="240"/>
      <c r="H603" s="241" t="s">
        <v>1</v>
      </c>
      <c r="I603" s="243"/>
      <c r="J603" s="240"/>
      <c r="K603" s="240"/>
      <c r="L603" s="244"/>
      <c r="M603" s="245"/>
      <c r="N603" s="246"/>
      <c r="O603" s="246"/>
      <c r="P603" s="246"/>
      <c r="Q603" s="246"/>
      <c r="R603" s="246"/>
      <c r="S603" s="246"/>
      <c r="T603" s="247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8" t="s">
        <v>136</v>
      </c>
      <c r="AU603" s="248" t="s">
        <v>83</v>
      </c>
      <c r="AV603" s="13" t="s">
        <v>81</v>
      </c>
      <c r="AW603" s="13" t="s">
        <v>30</v>
      </c>
      <c r="AX603" s="13" t="s">
        <v>73</v>
      </c>
      <c r="AY603" s="248" t="s">
        <v>123</v>
      </c>
    </row>
    <row r="604" s="14" customFormat="1">
      <c r="A604" s="14"/>
      <c r="B604" s="249"/>
      <c r="C604" s="250"/>
      <c r="D604" s="232" t="s">
        <v>136</v>
      </c>
      <c r="E604" s="251" t="s">
        <v>1</v>
      </c>
      <c r="F604" s="252" t="s">
        <v>652</v>
      </c>
      <c r="G604" s="250"/>
      <c r="H604" s="253">
        <v>20</v>
      </c>
      <c r="I604" s="254"/>
      <c r="J604" s="250"/>
      <c r="K604" s="250"/>
      <c r="L604" s="255"/>
      <c r="M604" s="256"/>
      <c r="N604" s="257"/>
      <c r="O604" s="257"/>
      <c r="P604" s="257"/>
      <c r="Q604" s="257"/>
      <c r="R604" s="257"/>
      <c r="S604" s="257"/>
      <c r="T604" s="258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9" t="s">
        <v>136</v>
      </c>
      <c r="AU604" s="259" t="s">
        <v>83</v>
      </c>
      <c r="AV604" s="14" t="s">
        <v>83</v>
      </c>
      <c r="AW604" s="14" t="s">
        <v>30</v>
      </c>
      <c r="AX604" s="14" t="s">
        <v>73</v>
      </c>
      <c r="AY604" s="259" t="s">
        <v>123</v>
      </c>
    </row>
    <row r="605" s="15" customFormat="1">
      <c r="A605" s="15"/>
      <c r="B605" s="260"/>
      <c r="C605" s="261"/>
      <c r="D605" s="232" t="s">
        <v>136</v>
      </c>
      <c r="E605" s="262" t="s">
        <v>1</v>
      </c>
      <c r="F605" s="263" t="s">
        <v>139</v>
      </c>
      <c r="G605" s="261"/>
      <c r="H605" s="264">
        <v>25.640000000000001</v>
      </c>
      <c r="I605" s="265"/>
      <c r="J605" s="261"/>
      <c r="K605" s="261"/>
      <c r="L605" s="266"/>
      <c r="M605" s="267"/>
      <c r="N605" s="268"/>
      <c r="O605" s="268"/>
      <c r="P605" s="268"/>
      <c r="Q605" s="268"/>
      <c r="R605" s="268"/>
      <c r="S605" s="268"/>
      <c r="T605" s="269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70" t="s">
        <v>136</v>
      </c>
      <c r="AU605" s="270" t="s">
        <v>83</v>
      </c>
      <c r="AV605" s="15" t="s">
        <v>130</v>
      </c>
      <c r="AW605" s="15" t="s">
        <v>30</v>
      </c>
      <c r="AX605" s="15" t="s">
        <v>81</v>
      </c>
      <c r="AY605" s="270" t="s">
        <v>123</v>
      </c>
    </row>
    <row r="606" s="2" customFormat="1" ht="24.15" customHeight="1">
      <c r="A606" s="39"/>
      <c r="B606" s="40"/>
      <c r="C606" s="219" t="s">
        <v>653</v>
      </c>
      <c r="D606" s="219" t="s">
        <v>125</v>
      </c>
      <c r="E606" s="220" t="s">
        <v>654</v>
      </c>
      <c r="F606" s="221" t="s">
        <v>655</v>
      </c>
      <c r="G606" s="222" t="s">
        <v>156</v>
      </c>
      <c r="H606" s="223">
        <v>25.640000000000001</v>
      </c>
      <c r="I606" s="224"/>
      <c r="J606" s="225">
        <f>ROUND(I606*H606,2)</f>
        <v>0</v>
      </c>
      <c r="K606" s="221" t="s">
        <v>129</v>
      </c>
      <c r="L606" s="45"/>
      <c r="M606" s="226" t="s">
        <v>1</v>
      </c>
      <c r="N606" s="227" t="s">
        <v>38</v>
      </c>
      <c r="O606" s="92"/>
      <c r="P606" s="228">
        <f>O606*H606</f>
        <v>0</v>
      </c>
      <c r="Q606" s="228">
        <v>0.000174</v>
      </c>
      <c r="R606" s="228">
        <f>Q606*H606</f>
        <v>0.0044613600000000002</v>
      </c>
      <c r="S606" s="228">
        <v>0</v>
      </c>
      <c r="T606" s="22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130</v>
      </c>
      <c r="AT606" s="230" t="s">
        <v>125</v>
      </c>
      <c r="AU606" s="230" t="s">
        <v>83</v>
      </c>
      <c r="AY606" s="18" t="s">
        <v>123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81</v>
      </c>
      <c r="BK606" s="231">
        <f>ROUND(I606*H606,2)</f>
        <v>0</v>
      </c>
      <c r="BL606" s="18" t="s">
        <v>130</v>
      </c>
      <c r="BM606" s="230" t="s">
        <v>656</v>
      </c>
    </row>
    <row r="607" s="2" customFormat="1">
      <c r="A607" s="39"/>
      <c r="B607" s="40"/>
      <c r="C607" s="41"/>
      <c r="D607" s="232" t="s">
        <v>132</v>
      </c>
      <c r="E607" s="41"/>
      <c r="F607" s="233" t="s">
        <v>657</v>
      </c>
      <c r="G607" s="41"/>
      <c r="H607" s="41"/>
      <c r="I607" s="234"/>
      <c r="J607" s="41"/>
      <c r="K607" s="41"/>
      <c r="L607" s="45"/>
      <c r="M607" s="235"/>
      <c r="N607" s="236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132</v>
      </c>
      <c r="AU607" s="18" t="s">
        <v>83</v>
      </c>
    </row>
    <row r="608" s="2" customFormat="1">
      <c r="A608" s="39"/>
      <c r="B608" s="40"/>
      <c r="C608" s="41"/>
      <c r="D608" s="237" t="s">
        <v>134</v>
      </c>
      <c r="E608" s="41"/>
      <c r="F608" s="238" t="s">
        <v>658</v>
      </c>
      <c r="G608" s="41"/>
      <c r="H608" s="41"/>
      <c r="I608" s="234"/>
      <c r="J608" s="41"/>
      <c r="K608" s="41"/>
      <c r="L608" s="45"/>
      <c r="M608" s="235"/>
      <c r="N608" s="236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134</v>
      </c>
      <c r="AU608" s="18" t="s">
        <v>83</v>
      </c>
    </row>
    <row r="609" s="13" customFormat="1">
      <c r="A609" s="13"/>
      <c r="B609" s="239"/>
      <c r="C609" s="240"/>
      <c r="D609" s="232" t="s">
        <v>136</v>
      </c>
      <c r="E609" s="241" t="s">
        <v>1</v>
      </c>
      <c r="F609" s="242" t="s">
        <v>659</v>
      </c>
      <c r="G609" s="240"/>
      <c r="H609" s="241" t="s">
        <v>1</v>
      </c>
      <c r="I609" s="243"/>
      <c r="J609" s="240"/>
      <c r="K609" s="240"/>
      <c r="L609" s="244"/>
      <c r="M609" s="245"/>
      <c r="N609" s="246"/>
      <c r="O609" s="246"/>
      <c r="P609" s="246"/>
      <c r="Q609" s="246"/>
      <c r="R609" s="246"/>
      <c r="S609" s="246"/>
      <c r="T609" s="24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8" t="s">
        <v>136</v>
      </c>
      <c r="AU609" s="248" t="s">
        <v>83</v>
      </c>
      <c r="AV609" s="13" t="s">
        <v>81</v>
      </c>
      <c r="AW609" s="13" t="s">
        <v>30</v>
      </c>
      <c r="AX609" s="13" t="s">
        <v>73</v>
      </c>
      <c r="AY609" s="248" t="s">
        <v>123</v>
      </c>
    </row>
    <row r="610" s="14" customFormat="1">
      <c r="A610" s="14"/>
      <c r="B610" s="249"/>
      <c r="C610" s="250"/>
      <c r="D610" s="232" t="s">
        <v>136</v>
      </c>
      <c r="E610" s="251" t="s">
        <v>1</v>
      </c>
      <c r="F610" s="252" t="s">
        <v>660</v>
      </c>
      <c r="G610" s="250"/>
      <c r="H610" s="253">
        <v>3.7679999999999998</v>
      </c>
      <c r="I610" s="254"/>
      <c r="J610" s="250"/>
      <c r="K610" s="250"/>
      <c r="L610" s="255"/>
      <c r="M610" s="256"/>
      <c r="N610" s="257"/>
      <c r="O610" s="257"/>
      <c r="P610" s="257"/>
      <c r="Q610" s="257"/>
      <c r="R610" s="257"/>
      <c r="S610" s="257"/>
      <c r="T610" s="258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9" t="s">
        <v>136</v>
      </c>
      <c r="AU610" s="259" t="s">
        <v>83</v>
      </c>
      <c r="AV610" s="14" t="s">
        <v>83</v>
      </c>
      <c r="AW610" s="14" t="s">
        <v>30</v>
      </c>
      <c r="AX610" s="14" t="s">
        <v>73</v>
      </c>
      <c r="AY610" s="259" t="s">
        <v>123</v>
      </c>
    </row>
    <row r="611" s="15" customFormat="1">
      <c r="A611" s="15"/>
      <c r="B611" s="260"/>
      <c r="C611" s="261"/>
      <c r="D611" s="232" t="s">
        <v>136</v>
      </c>
      <c r="E611" s="262" t="s">
        <v>1</v>
      </c>
      <c r="F611" s="263" t="s">
        <v>139</v>
      </c>
      <c r="G611" s="261"/>
      <c r="H611" s="264">
        <v>3.7679999999999998</v>
      </c>
      <c r="I611" s="265"/>
      <c r="J611" s="261"/>
      <c r="K611" s="261"/>
      <c r="L611" s="266"/>
      <c r="M611" s="267"/>
      <c r="N611" s="268"/>
      <c r="O611" s="268"/>
      <c r="P611" s="268"/>
      <c r="Q611" s="268"/>
      <c r="R611" s="268"/>
      <c r="S611" s="268"/>
      <c r="T611" s="269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70" t="s">
        <v>136</v>
      </c>
      <c r="AU611" s="270" t="s">
        <v>83</v>
      </c>
      <c r="AV611" s="15" t="s">
        <v>130</v>
      </c>
      <c r="AW611" s="15" t="s">
        <v>30</v>
      </c>
      <c r="AX611" s="15" t="s">
        <v>73</v>
      </c>
      <c r="AY611" s="270" t="s">
        <v>123</v>
      </c>
    </row>
    <row r="612" s="13" customFormat="1">
      <c r="A612" s="13"/>
      <c r="B612" s="239"/>
      <c r="C612" s="240"/>
      <c r="D612" s="232" t="s">
        <v>136</v>
      </c>
      <c r="E612" s="241" t="s">
        <v>1</v>
      </c>
      <c r="F612" s="242" t="s">
        <v>648</v>
      </c>
      <c r="G612" s="240"/>
      <c r="H612" s="241" t="s">
        <v>1</v>
      </c>
      <c r="I612" s="243"/>
      <c r="J612" s="240"/>
      <c r="K612" s="240"/>
      <c r="L612" s="244"/>
      <c r="M612" s="245"/>
      <c r="N612" s="246"/>
      <c r="O612" s="246"/>
      <c r="P612" s="246"/>
      <c r="Q612" s="246"/>
      <c r="R612" s="246"/>
      <c r="S612" s="246"/>
      <c r="T612" s="24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8" t="s">
        <v>136</v>
      </c>
      <c r="AU612" s="248" t="s">
        <v>83</v>
      </c>
      <c r="AV612" s="13" t="s">
        <v>81</v>
      </c>
      <c r="AW612" s="13" t="s">
        <v>30</v>
      </c>
      <c r="AX612" s="13" t="s">
        <v>73</v>
      </c>
      <c r="AY612" s="248" t="s">
        <v>123</v>
      </c>
    </row>
    <row r="613" s="14" customFormat="1">
      <c r="A613" s="14"/>
      <c r="B613" s="249"/>
      <c r="C613" s="250"/>
      <c r="D613" s="232" t="s">
        <v>136</v>
      </c>
      <c r="E613" s="251" t="s">
        <v>1</v>
      </c>
      <c r="F613" s="252" t="s">
        <v>649</v>
      </c>
      <c r="G613" s="250"/>
      <c r="H613" s="253">
        <v>0.64000000000000001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9" t="s">
        <v>136</v>
      </c>
      <c r="AU613" s="259" t="s">
        <v>83</v>
      </c>
      <c r="AV613" s="14" t="s">
        <v>83</v>
      </c>
      <c r="AW613" s="14" t="s">
        <v>30</v>
      </c>
      <c r="AX613" s="14" t="s">
        <v>73</v>
      </c>
      <c r="AY613" s="259" t="s">
        <v>123</v>
      </c>
    </row>
    <row r="614" s="13" customFormat="1">
      <c r="A614" s="13"/>
      <c r="B614" s="239"/>
      <c r="C614" s="240"/>
      <c r="D614" s="232" t="s">
        <v>136</v>
      </c>
      <c r="E614" s="241" t="s">
        <v>1</v>
      </c>
      <c r="F614" s="242" t="s">
        <v>650</v>
      </c>
      <c r="G614" s="240"/>
      <c r="H614" s="241" t="s">
        <v>1</v>
      </c>
      <c r="I614" s="243"/>
      <c r="J614" s="240"/>
      <c r="K614" s="240"/>
      <c r="L614" s="244"/>
      <c r="M614" s="245"/>
      <c r="N614" s="246"/>
      <c r="O614" s="246"/>
      <c r="P614" s="246"/>
      <c r="Q614" s="246"/>
      <c r="R614" s="246"/>
      <c r="S614" s="246"/>
      <c r="T614" s="247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8" t="s">
        <v>136</v>
      </c>
      <c r="AU614" s="248" t="s">
        <v>83</v>
      </c>
      <c r="AV614" s="13" t="s">
        <v>81</v>
      </c>
      <c r="AW614" s="13" t="s">
        <v>30</v>
      </c>
      <c r="AX614" s="13" t="s">
        <v>73</v>
      </c>
      <c r="AY614" s="248" t="s">
        <v>123</v>
      </c>
    </row>
    <row r="615" s="14" customFormat="1">
      <c r="A615" s="14"/>
      <c r="B615" s="249"/>
      <c r="C615" s="250"/>
      <c r="D615" s="232" t="s">
        <v>136</v>
      </c>
      <c r="E615" s="251" t="s">
        <v>1</v>
      </c>
      <c r="F615" s="252" t="s">
        <v>164</v>
      </c>
      <c r="G615" s="250"/>
      <c r="H615" s="253">
        <v>5</v>
      </c>
      <c r="I615" s="254"/>
      <c r="J615" s="250"/>
      <c r="K615" s="250"/>
      <c r="L615" s="255"/>
      <c r="M615" s="256"/>
      <c r="N615" s="257"/>
      <c r="O615" s="257"/>
      <c r="P615" s="257"/>
      <c r="Q615" s="257"/>
      <c r="R615" s="257"/>
      <c r="S615" s="257"/>
      <c r="T615" s="258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9" t="s">
        <v>136</v>
      </c>
      <c r="AU615" s="259" t="s">
        <v>83</v>
      </c>
      <c r="AV615" s="14" t="s">
        <v>83</v>
      </c>
      <c r="AW615" s="14" t="s">
        <v>30</v>
      </c>
      <c r="AX615" s="14" t="s">
        <v>73</v>
      </c>
      <c r="AY615" s="259" t="s">
        <v>123</v>
      </c>
    </row>
    <row r="616" s="13" customFormat="1">
      <c r="A616" s="13"/>
      <c r="B616" s="239"/>
      <c r="C616" s="240"/>
      <c r="D616" s="232" t="s">
        <v>136</v>
      </c>
      <c r="E616" s="241" t="s">
        <v>1</v>
      </c>
      <c r="F616" s="242" t="s">
        <v>651</v>
      </c>
      <c r="G616" s="240"/>
      <c r="H616" s="241" t="s">
        <v>1</v>
      </c>
      <c r="I616" s="243"/>
      <c r="J616" s="240"/>
      <c r="K616" s="240"/>
      <c r="L616" s="244"/>
      <c r="M616" s="245"/>
      <c r="N616" s="246"/>
      <c r="O616" s="246"/>
      <c r="P616" s="246"/>
      <c r="Q616" s="246"/>
      <c r="R616" s="246"/>
      <c r="S616" s="246"/>
      <c r="T616" s="24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8" t="s">
        <v>136</v>
      </c>
      <c r="AU616" s="248" t="s">
        <v>83</v>
      </c>
      <c r="AV616" s="13" t="s">
        <v>81</v>
      </c>
      <c r="AW616" s="13" t="s">
        <v>30</v>
      </c>
      <c r="AX616" s="13" t="s">
        <v>73</v>
      </c>
      <c r="AY616" s="248" t="s">
        <v>123</v>
      </c>
    </row>
    <row r="617" s="14" customFormat="1">
      <c r="A617" s="14"/>
      <c r="B617" s="249"/>
      <c r="C617" s="250"/>
      <c r="D617" s="232" t="s">
        <v>136</v>
      </c>
      <c r="E617" s="251" t="s">
        <v>1</v>
      </c>
      <c r="F617" s="252" t="s">
        <v>652</v>
      </c>
      <c r="G617" s="250"/>
      <c r="H617" s="253">
        <v>20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9" t="s">
        <v>136</v>
      </c>
      <c r="AU617" s="259" t="s">
        <v>83</v>
      </c>
      <c r="AV617" s="14" t="s">
        <v>83</v>
      </c>
      <c r="AW617" s="14" t="s">
        <v>30</v>
      </c>
      <c r="AX617" s="14" t="s">
        <v>73</v>
      </c>
      <c r="AY617" s="259" t="s">
        <v>123</v>
      </c>
    </row>
    <row r="618" s="15" customFormat="1">
      <c r="A618" s="15"/>
      <c r="B618" s="260"/>
      <c r="C618" s="261"/>
      <c r="D618" s="232" t="s">
        <v>136</v>
      </c>
      <c r="E618" s="262" t="s">
        <v>1</v>
      </c>
      <c r="F618" s="263" t="s">
        <v>139</v>
      </c>
      <c r="G618" s="261"/>
      <c r="H618" s="264">
        <v>25.640000000000001</v>
      </c>
      <c r="I618" s="265"/>
      <c r="J618" s="261"/>
      <c r="K618" s="261"/>
      <c r="L618" s="266"/>
      <c r="M618" s="267"/>
      <c r="N618" s="268"/>
      <c r="O618" s="268"/>
      <c r="P618" s="268"/>
      <c r="Q618" s="268"/>
      <c r="R618" s="268"/>
      <c r="S618" s="268"/>
      <c r="T618" s="269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0" t="s">
        <v>136</v>
      </c>
      <c r="AU618" s="270" t="s">
        <v>83</v>
      </c>
      <c r="AV618" s="15" t="s">
        <v>130</v>
      </c>
      <c r="AW618" s="15" t="s">
        <v>30</v>
      </c>
      <c r="AX618" s="15" t="s">
        <v>81</v>
      </c>
      <c r="AY618" s="270" t="s">
        <v>123</v>
      </c>
    </row>
    <row r="619" s="2" customFormat="1" ht="24.15" customHeight="1">
      <c r="A619" s="39"/>
      <c r="B619" s="40"/>
      <c r="C619" s="219" t="s">
        <v>661</v>
      </c>
      <c r="D619" s="219" t="s">
        <v>125</v>
      </c>
      <c r="E619" s="220" t="s">
        <v>662</v>
      </c>
      <c r="F619" s="221" t="s">
        <v>663</v>
      </c>
      <c r="G619" s="222" t="s">
        <v>521</v>
      </c>
      <c r="H619" s="223">
        <v>2</v>
      </c>
      <c r="I619" s="224"/>
      <c r="J619" s="225">
        <f>ROUND(I619*H619,2)</f>
        <v>0</v>
      </c>
      <c r="K619" s="221" t="s">
        <v>129</v>
      </c>
      <c r="L619" s="45"/>
      <c r="M619" s="226" t="s">
        <v>1</v>
      </c>
      <c r="N619" s="227" t="s">
        <v>38</v>
      </c>
      <c r="O619" s="92"/>
      <c r="P619" s="228">
        <f>O619*H619</f>
        <v>0</v>
      </c>
      <c r="Q619" s="228">
        <v>0.0064850000000000003</v>
      </c>
      <c r="R619" s="228">
        <f>Q619*H619</f>
        <v>0.012970000000000001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130</v>
      </c>
      <c r="AT619" s="230" t="s">
        <v>125</v>
      </c>
      <c r="AU619" s="230" t="s">
        <v>83</v>
      </c>
      <c r="AY619" s="18" t="s">
        <v>123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81</v>
      </c>
      <c r="BK619" s="231">
        <f>ROUND(I619*H619,2)</f>
        <v>0</v>
      </c>
      <c r="BL619" s="18" t="s">
        <v>130</v>
      </c>
      <c r="BM619" s="230" t="s">
        <v>664</v>
      </c>
    </row>
    <row r="620" s="2" customFormat="1">
      <c r="A620" s="39"/>
      <c r="B620" s="40"/>
      <c r="C620" s="41"/>
      <c r="D620" s="232" t="s">
        <v>132</v>
      </c>
      <c r="E620" s="41"/>
      <c r="F620" s="233" t="s">
        <v>665</v>
      </c>
      <c r="G620" s="41"/>
      <c r="H620" s="41"/>
      <c r="I620" s="234"/>
      <c r="J620" s="41"/>
      <c r="K620" s="41"/>
      <c r="L620" s="45"/>
      <c r="M620" s="235"/>
      <c r="N620" s="236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132</v>
      </c>
      <c r="AU620" s="18" t="s">
        <v>83</v>
      </c>
    </row>
    <row r="621" s="2" customFormat="1">
      <c r="A621" s="39"/>
      <c r="B621" s="40"/>
      <c r="C621" s="41"/>
      <c r="D621" s="237" t="s">
        <v>134</v>
      </c>
      <c r="E621" s="41"/>
      <c r="F621" s="238" t="s">
        <v>666</v>
      </c>
      <c r="G621" s="41"/>
      <c r="H621" s="41"/>
      <c r="I621" s="234"/>
      <c r="J621" s="41"/>
      <c r="K621" s="41"/>
      <c r="L621" s="45"/>
      <c r="M621" s="235"/>
      <c r="N621" s="236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134</v>
      </c>
      <c r="AU621" s="18" t="s">
        <v>83</v>
      </c>
    </row>
    <row r="622" s="2" customFormat="1">
      <c r="A622" s="39"/>
      <c r="B622" s="40"/>
      <c r="C622" s="41"/>
      <c r="D622" s="232" t="s">
        <v>206</v>
      </c>
      <c r="E622" s="41"/>
      <c r="F622" s="271" t="s">
        <v>667</v>
      </c>
      <c r="G622" s="41"/>
      <c r="H622" s="41"/>
      <c r="I622" s="234"/>
      <c r="J622" s="41"/>
      <c r="K622" s="41"/>
      <c r="L622" s="45"/>
      <c r="M622" s="235"/>
      <c r="N622" s="236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206</v>
      </c>
      <c r="AU622" s="18" t="s">
        <v>83</v>
      </c>
    </row>
    <row r="623" s="13" customFormat="1">
      <c r="A623" s="13"/>
      <c r="B623" s="239"/>
      <c r="C623" s="240"/>
      <c r="D623" s="232" t="s">
        <v>136</v>
      </c>
      <c r="E623" s="241" t="s">
        <v>1</v>
      </c>
      <c r="F623" s="242" t="s">
        <v>668</v>
      </c>
      <c r="G623" s="240"/>
      <c r="H623" s="241" t="s">
        <v>1</v>
      </c>
      <c r="I623" s="243"/>
      <c r="J623" s="240"/>
      <c r="K623" s="240"/>
      <c r="L623" s="244"/>
      <c r="M623" s="245"/>
      <c r="N623" s="246"/>
      <c r="O623" s="246"/>
      <c r="P623" s="246"/>
      <c r="Q623" s="246"/>
      <c r="R623" s="246"/>
      <c r="S623" s="246"/>
      <c r="T623" s="247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8" t="s">
        <v>136</v>
      </c>
      <c r="AU623" s="248" t="s">
        <v>83</v>
      </c>
      <c r="AV623" s="13" t="s">
        <v>81</v>
      </c>
      <c r="AW623" s="13" t="s">
        <v>30</v>
      </c>
      <c r="AX623" s="13" t="s">
        <v>73</v>
      </c>
      <c r="AY623" s="248" t="s">
        <v>123</v>
      </c>
    </row>
    <row r="624" s="14" customFormat="1">
      <c r="A624" s="14"/>
      <c r="B624" s="249"/>
      <c r="C624" s="250"/>
      <c r="D624" s="232" t="s">
        <v>136</v>
      </c>
      <c r="E624" s="251" t="s">
        <v>1</v>
      </c>
      <c r="F624" s="252" t="s">
        <v>669</v>
      </c>
      <c r="G624" s="250"/>
      <c r="H624" s="253">
        <v>2</v>
      </c>
      <c r="I624" s="254"/>
      <c r="J624" s="250"/>
      <c r="K624" s="250"/>
      <c r="L624" s="255"/>
      <c r="M624" s="256"/>
      <c r="N624" s="257"/>
      <c r="O624" s="257"/>
      <c r="P624" s="257"/>
      <c r="Q624" s="257"/>
      <c r="R624" s="257"/>
      <c r="S624" s="257"/>
      <c r="T624" s="258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9" t="s">
        <v>136</v>
      </c>
      <c r="AU624" s="259" t="s">
        <v>83</v>
      </c>
      <c r="AV624" s="14" t="s">
        <v>83</v>
      </c>
      <c r="AW624" s="14" t="s">
        <v>30</v>
      </c>
      <c r="AX624" s="14" t="s">
        <v>73</v>
      </c>
      <c r="AY624" s="259" t="s">
        <v>123</v>
      </c>
    </row>
    <row r="625" s="15" customFormat="1">
      <c r="A625" s="15"/>
      <c r="B625" s="260"/>
      <c r="C625" s="261"/>
      <c r="D625" s="232" t="s">
        <v>136</v>
      </c>
      <c r="E625" s="262" t="s">
        <v>1</v>
      </c>
      <c r="F625" s="263" t="s">
        <v>139</v>
      </c>
      <c r="G625" s="261"/>
      <c r="H625" s="264">
        <v>2</v>
      </c>
      <c r="I625" s="265"/>
      <c r="J625" s="261"/>
      <c r="K625" s="261"/>
      <c r="L625" s="266"/>
      <c r="M625" s="267"/>
      <c r="N625" s="268"/>
      <c r="O625" s="268"/>
      <c r="P625" s="268"/>
      <c r="Q625" s="268"/>
      <c r="R625" s="268"/>
      <c r="S625" s="268"/>
      <c r="T625" s="269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0" t="s">
        <v>136</v>
      </c>
      <c r="AU625" s="270" t="s">
        <v>83</v>
      </c>
      <c r="AV625" s="15" t="s">
        <v>130</v>
      </c>
      <c r="AW625" s="15" t="s">
        <v>30</v>
      </c>
      <c r="AX625" s="15" t="s">
        <v>81</v>
      </c>
      <c r="AY625" s="270" t="s">
        <v>123</v>
      </c>
    </row>
    <row r="626" s="2" customFormat="1" ht="24.15" customHeight="1">
      <c r="A626" s="39"/>
      <c r="B626" s="40"/>
      <c r="C626" s="219" t="s">
        <v>670</v>
      </c>
      <c r="D626" s="219" t="s">
        <v>125</v>
      </c>
      <c r="E626" s="220" t="s">
        <v>671</v>
      </c>
      <c r="F626" s="221" t="s">
        <v>672</v>
      </c>
      <c r="G626" s="222" t="s">
        <v>128</v>
      </c>
      <c r="H626" s="223">
        <v>160</v>
      </c>
      <c r="I626" s="224"/>
      <c r="J626" s="225">
        <f>ROUND(I626*H626,2)</f>
        <v>0</v>
      </c>
      <c r="K626" s="221" t="s">
        <v>129</v>
      </c>
      <c r="L626" s="45"/>
      <c r="M626" s="226" t="s">
        <v>1</v>
      </c>
      <c r="N626" s="227" t="s">
        <v>38</v>
      </c>
      <c r="O626" s="92"/>
      <c r="P626" s="228">
        <f>O626*H626</f>
        <v>0</v>
      </c>
      <c r="Q626" s="228">
        <v>0</v>
      </c>
      <c r="R626" s="228">
        <f>Q626*H626</f>
        <v>0</v>
      </c>
      <c r="S626" s="228">
        <v>0.00050000000000000001</v>
      </c>
      <c r="T626" s="229">
        <f>S626*H626</f>
        <v>0.080000000000000002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0" t="s">
        <v>130</v>
      </c>
      <c r="AT626" s="230" t="s">
        <v>125</v>
      </c>
      <c r="AU626" s="230" t="s">
        <v>83</v>
      </c>
      <c r="AY626" s="18" t="s">
        <v>123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8" t="s">
        <v>81</v>
      </c>
      <c r="BK626" s="231">
        <f>ROUND(I626*H626,2)</f>
        <v>0</v>
      </c>
      <c r="BL626" s="18" t="s">
        <v>130</v>
      </c>
      <c r="BM626" s="230" t="s">
        <v>673</v>
      </c>
    </row>
    <row r="627" s="2" customFormat="1">
      <c r="A627" s="39"/>
      <c r="B627" s="40"/>
      <c r="C627" s="41"/>
      <c r="D627" s="232" t="s">
        <v>132</v>
      </c>
      <c r="E627" s="41"/>
      <c r="F627" s="233" t="s">
        <v>674</v>
      </c>
      <c r="G627" s="41"/>
      <c r="H627" s="41"/>
      <c r="I627" s="234"/>
      <c r="J627" s="41"/>
      <c r="K627" s="41"/>
      <c r="L627" s="45"/>
      <c r="M627" s="235"/>
      <c r="N627" s="236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132</v>
      </c>
      <c r="AU627" s="18" t="s">
        <v>83</v>
      </c>
    </row>
    <row r="628" s="2" customFormat="1">
      <c r="A628" s="39"/>
      <c r="B628" s="40"/>
      <c r="C628" s="41"/>
      <c r="D628" s="237" t="s">
        <v>134</v>
      </c>
      <c r="E628" s="41"/>
      <c r="F628" s="238" t="s">
        <v>675</v>
      </c>
      <c r="G628" s="41"/>
      <c r="H628" s="41"/>
      <c r="I628" s="234"/>
      <c r="J628" s="41"/>
      <c r="K628" s="41"/>
      <c r="L628" s="45"/>
      <c r="M628" s="235"/>
      <c r="N628" s="236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134</v>
      </c>
      <c r="AU628" s="18" t="s">
        <v>83</v>
      </c>
    </row>
    <row r="629" s="13" customFormat="1">
      <c r="A629" s="13"/>
      <c r="B629" s="239"/>
      <c r="C629" s="240"/>
      <c r="D629" s="232" t="s">
        <v>136</v>
      </c>
      <c r="E629" s="241" t="s">
        <v>1</v>
      </c>
      <c r="F629" s="242" t="s">
        <v>676</v>
      </c>
      <c r="G629" s="240"/>
      <c r="H629" s="241" t="s">
        <v>1</v>
      </c>
      <c r="I629" s="243"/>
      <c r="J629" s="240"/>
      <c r="K629" s="240"/>
      <c r="L629" s="244"/>
      <c r="M629" s="245"/>
      <c r="N629" s="246"/>
      <c r="O629" s="246"/>
      <c r="P629" s="246"/>
      <c r="Q629" s="246"/>
      <c r="R629" s="246"/>
      <c r="S629" s="246"/>
      <c r="T629" s="247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8" t="s">
        <v>136</v>
      </c>
      <c r="AU629" s="248" t="s">
        <v>83</v>
      </c>
      <c r="AV629" s="13" t="s">
        <v>81</v>
      </c>
      <c r="AW629" s="13" t="s">
        <v>30</v>
      </c>
      <c r="AX629" s="13" t="s">
        <v>73</v>
      </c>
      <c r="AY629" s="248" t="s">
        <v>123</v>
      </c>
    </row>
    <row r="630" s="14" customFormat="1">
      <c r="A630" s="14"/>
      <c r="B630" s="249"/>
      <c r="C630" s="250"/>
      <c r="D630" s="232" t="s">
        <v>136</v>
      </c>
      <c r="E630" s="251" t="s">
        <v>1</v>
      </c>
      <c r="F630" s="252" t="s">
        <v>138</v>
      </c>
      <c r="G630" s="250"/>
      <c r="H630" s="253">
        <v>160</v>
      </c>
      <c r="I630" s="254"/>
      <c r="J630" s="250"/>
      <c r="K630" s="250"/>
      <c r="L630" s="255"/>
      <c r="M630" s="256"/>
      <c r="N630" s="257"/>
      <c r="O630" s="257"/>
      <c r="P630" s="257"/>
      <c r="Q630" s="257"/>
      <c r="R630" s="257"/>
      <c r="S630" s="257"/>
      <c r="T630" s="258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9" t="s">
        <v>136</v>
      </c>
      <c r="AU630" s="259" t="s">
        <v>83</v>
      </c>
      <c r="AV630" s="14" t="s">
        <v>83</v>
      </c>
      <c r="AW630" s="14" t="s">
        <v>30</v>
      </c>
      <c r="AX630" s="14" t="s">
        <v>73</v>
      </c>
      <c r="AY630" s="259" t="s">
        <v>123</v>
      </c>
    </row>
    <row r="631" s="15" customFormat="1">
      <c r="A631" s="15"/>
      <c r="B631" s="260"/>
      <c r="C631" s="261"/>
      <c r="D631" s="232" t="s">
        <v>136</v>
      </c>
      <c r="E631" s="262" t="s">
        <v>1</v>
      </c>
      <c r="F631" s="263" t="s">
        <v>139</v>
      </c>
      <c r="G631" s="261"/>
      <c r="H631" s="264">
        <v>160</v>
      </c>
      <c r="I631" s="265"/>
      <c r="J631" s="261"/>
      <c r="K631" s="261"/>
      <c r="L631" s="266"/>
      <c r="M631" s="267"/>
      <c r="N631" s="268"/>
      <c r="O631" s="268"/>
      <c r="P631" s="268"/>
      <c r="Q631" s="268"/>
      <c r="R631" s="268"/>
      <c r="S631" s="268"/>
      <c r="T631" s="269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0" t="s">
        <v>136</v>
      </c>
      <c r="AU631" s="270" t="s">
        <v>83</v>
      </c>
      <c r="AV631" s="15" t="s">
        <v>130</v>
      </c>
      <c r="AW631" s="15" t="s">
        <v>30</v>
      </c>
      <c r="AX631" s="15" t="s">
        <v>81</v>
      </c>
      <c r="AY631" s="270" t="s">
        <v>123</v>
      </c>
    </row>
    <row r="632" s="2" customFormat="1" ht="37.8" customHeight="1">
      <c r="A632" s="39"/>
      <c r="B632" s="40"/>
      <c r="C632" s="219" t="s">
        <v>677</v>
      </c>
      <c r="D632" s="219" t="s">
        <v>125</v>
      </c>
      <c r="E632" s="220" t="s">
        <v>678</v>
      </c>
      <c r="F632" s="221" t="s">
        <v>679</v>
      </c>
      <c r="G632" s="222" t="s">
        <v>128</v>
      </c>
      <c r="H632" s="223">
        <v>148.46000000000001</v>
      </c>
      <c r="I632" s="224"/>
      <c r="J632" s="225">
        <f>ROUND(I632*H632,2)</f>
        <v>0</v>
      </c>
      <c r="K632" s="221" t="s">
        <v>129</v>
      </c>
      <c r="L632" s="45"/>
      <c r="M632" s="226" t="s">
        <v>1</v>
      </c>
      <c r="N632" s="227" t="s">
        <v>38</v>
      </c>
      <c r="O632" s="92"/>
      <c r="P632" s="228">
        <f>O632*H632</f>
        <v>0</v>
      </c>
      <c r="Q632" s="228">
        <v>0</v>
      </c>
      <c r="R632" s="228">
        <f>Q632*H632</f>
        <v>0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130</v>
      </c>
      <c r="AT632" s="230" t="s">
        <v>125</v>
      </c>
      <c r="AU632" s="230" t="s">
        <v>83</v>
      </c>
      <c r="AY632" s="18" t="s">
        <v>123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8" t="s">
        <v>81</v>
      </c>
      <c r="BK632" s="231">
        <f>ROUND(I632*H632,2)</f>
        <v>0</v>
      </c>
      <c r="BL632" s="18" t="s">
        <v>130</v>
      </c>
      <c r="BM632" s="230" t="s">
        <v>680</v>
      </c>
    </row>
    <row r="633" s="2" customFormat="1">
      <c r="A633" s="39"/>
      <c r="B633" s="40"/>
      <c r="C633" s="41"/>
      <c r="D633" s="232" t="s">
        <v>132</v>
      </c>
      <c r="E633" s="41"/>
      <c r="F633" s="233" t="s">
        <v>681</v>
      </c>
      <c r="G633" s="41"/>
      <c r="H633" s="41"/>
      <c r="I633" s="234"/>
      <c r="J633" s="41"/>
      <c r="K633" s="41"/>
      <c r="L633" s="45"/>
      <c r="M633" s="235"/>
      <c r="N633" s="236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132</v>
      </c>
      <c r="AU633" s="18" t="s">
        <v>83</v>
      </c>
    </row>
    <row r="634" s="2" customFormat="1">
      <c r="A634" s="39"/>
      <c r="B634" s="40"/>
      <c r="C634" s="41"/>
      <c r="D634" s="237" t="s">
        <v>134</v>
      </c>
      <c r="E634" s="41"/>
      <c r="F634" s="238" t="s">
        <v>682</v>
      </c>
      <c r="G634" s="41"/>
      <c r="H634" s="41"/>
      <c r="I634" s="234"/>
      <c r="J634" s="41"/>
      <c r="K634" s="41"/>
      <c r="L634" s="45"/>
      <c r="M634" s="235"/>
      <c r="N634" s="236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134</v>
      </c>
      <c r="AU634" s="18" t="s">
        <v>83</v>
      </c>
    </row>
    <row r="635" s="13" customFormat="1">
      <c r="A635" s="13"/>
      <c r="B635" s="239"/>
      <c r="C635" s="240"/>
      <c r="D635" s="232" t="s">
        <v>136</v>
      </c>
      <c r="E635" s="241" t="s">
        <v>1</v>
      </c>
      <c r="F635" s="242" t="s">
        <v>683</v>
      </c>
      <c r="G635" s="240"/>
      <c r="H635" s="241" t="s">
        <v>1</v>
      </c>
      <c r="I635" s="243"/>
      <c r="J635" s="240"/>
      <c r="K635" s="240"/>
      <c r="L635" s="244"/>
      <c r="M635" s="245"/>
      <c r="N635" s="246"/>
      <c r="O635" s="246"/>
      <c r="P635" s="246"/>
      <c r="Q635" s="246"/>
      <c r="R635" s="246"/>
      <c r="S635" s="246"/>
      <c r="T635" s="247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8" t="s">
        <v>136</v>
      </c>
      <c r="AU635" s="248" t="s">
        <v>83</v>
      </c>
      <c r="AV635" s="13" t="s">
        <v>81</v>
      </c>
      <c r="AW635" s="13" t="s">
        <v>30</v>
      </c>
      <c r="AX635" s="13" t="s">
        <v>73</v>
      </c>
      <c r="AY635" s="248" t="s">
        <v>123</v>
      </c>
    </row>
    <row r="636" s="14" customFormat="1">
      <c r="A636" s="14"/>
      <c r="B636" s="249"/>
      <c r="C636" s="250"/>
      <c r="D636" s="232" t="s">
        <v>136</v>
      </c>
      <c r="E636" s="251" t="s">
        <v>1</v>
      </c>
      <c r="F636" s="252" t="s">
        <v>684</v>
      </c>
      <c r="G636" s="250"/>
      <c r="H636" s="253">
        <v>148.46000000000001</v>
      </c>
      <c r="I636" s="254"/>
      <c r="J636" s="250"/>
      <c r="K636" s="250"/>
      <c r="L636" s="255"/>
      <c r="M636" s="256"/>
      <c r="N636" s="257"/>
      <c r="O636" s="257"/>
      <c r="P636" s="257"/>
      <c r="Q636" s="257"/>
      <c r="R636" s="257"/>
      <c r="S636" s="257"/>
      <c r="T636" s="258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9" t="s">
        <v>136</v>
      </c>
      <c r="AU636" s="259" t="s">
        <v>83</v>
      </c>
      <c r="AV636" s="14" t="s">
        <v>83</v>
      </c>
      <c r="AW636" s="14" t="s">
        <v>30</v>
      </c>
      <c r="AX636" s="14" t="s">
        <v>73</v>
      </c>
      <c r="AY636" s="259" t="s">
        <v>123</v>
      </c>
    </row>
    <row r="637" s="15" customFormat="1">
      <c r="A637" s="15"/>
      <c r="B637" s="260"/>
      <c r="C637" s="261"/>
      <c r="D637" s="232" t="s">
        <v>136</v>
      </c>
      <c r="E637" s="262" t="s">
        <v>1</v>
      </c>
      <c r="F637" s="263" t="s">
        <v>139</v>
      </c>
      <c r="G637" s="261"/>
      <c r="H637" s="264">
        <v>148.46000000000001</v>
      </c>
      <c r="I637" s="265"/>
      <c r="J637" s="261"/>
      <c r="K637" s="261"/>
      <c r="L637" s="266"/>
      <c r="M637" s="267"/>
      <c r="N637" s="268"/>
      <c r="O637" s="268"/>
      <c r="P637" s="268"/>
      <c r="Q637" s="268"/>
      <c r="R637" s="268"/>
      <c r="S637" s="268"/>
      <c r="T637" s="269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70" t="s">
        <v>136</v>
      </c>
      <c r="AU637" s="270" t="s">
        <v>83</v>
      </c>
      <c r="AV637" s="15" t="s">
        <v>130</v>
      </c>
      <c r="AW637" s="15" t="s">
        <v>30</v>
      </c>
      <c r="AX637" s="15" t="s">
        <v>81</v>
      </c>
      <c r="AY637" s="270" t="s">
        <v>123</v>
      </c>
    </row>
    <row r="638" s="2" customFormat="1" ht="37.8" customHeight="1">
      <c r="A638" s="39"/>
      <c r="B638" s="40"/>
      <c r="C638" s="219" t="s">
        <v>685</v>
      </c>
      <c r="D638" s="219" t="s">
        <v>125</v>
      </c>
      <c r="E638" s="220" t="s">
        <v>686</v>
      </c>
      <c r="F638" s="221" t="s">
        <v>687</v>
      </c>
      <c r="G638" s="222" t="s">
        <v>128</v>
      </c>
      <c r="H638" s="223">
        <v>2969.1999999999998</v>
      </c>
      <c r="I638" s="224"/>
      <c r="J638" s="225">
        <f>ROUND(I638*H638,2)</f>
        <v>0</v>
      </c>
      <c r="K638" s="221" t="s">
        <v>129</v>
      </c>
      <c r="L638" s="45"/>
      <c r="M638" s="226" t="s">
        <v>1</v>
      </c>
      <c r="N638" s="227" t="s">
        <v>38</v>
      </c>
      <c r="O638" s="92"/>
      <c r="P638" s="228">
        <f>O638*H638</f>
        <v>0</v>
      </c>
      <c r="Q638" s="228">
        <v>0</v>
      </c>
      <c r="R638" s="228">
        <f>Q638*H638</f>
        <v>0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130</v>
      </c>
      <c r="AT638" s="230" t="s">
        <v>125</v>
      </c>
      <c r="AU638" s="230" t="s">
        <v>83</v>
      </c>
      <c r="AY638" s="18" t="s">
        <v>123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81</v>
      </c>
      <c r="BK638" s="231">
        <f>ROUND(I638*H638,2)</f>
        <v>0</v>
      </c>
      <c r="BL638" s="18" t="s">
        <v>130</v>
      </c>
      <c r="BM638" s="230" t="s">
        <v>688</v>
      </c>
    </row>
    <row r="639" s="2" customFormat="1">
      <c r="A639" s="39"/>
      <c r="B639" s="40"/>
      <c r="C639" s="41"/>
      <c r="D639" s="232" t="s">
        <v>132</v>
      </c>
      <c r="E639" s="41"/>
      <c r="F639" s="233" t="s">
        <v>689</v>
      </c>
      <c r="G639" s="41"/>
      <c r="H639" s="41"/>
      <c r="I639" s="234"/>
      <c r="J639" s="41"/>
      <c r="K639" s="41"/>
      <c r="L639" s="45"/>
      <c r="M639" s="235"/>
      <c r="N639" s="236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132</v>
      </c>
      <c r="AU639" s="18" t="s">
        <v>83</v>
      </c>
    </row>
    <row r="640" s="2" customFormat="1">
      <c r="A640" s="39"/>
      <c r="B640" s="40"/>
      <c r="C640" s="41"/>
      <c r="D640" s="237" t="s">
        <v>134</v>
      </c>
      <c r="E640" s="41"/>
      <c r="F640" s="238" t="s">
        <v>690</v>
      </c>
      <c r="G640" s="41"/>
      <c r="H640" s="41"/>
      <c r="I640" s="234"/>
      <c r="J640" s="41"/>
      <c r="K640" s="41"/>
      <c r="L640" s="45"/>
      <c r="M640" s="235"/>
      <c r="N640" s="236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134</v>
      </c>
      <c r="AU640" s="18" t="s">
        <v>83</v>
      </c>
    </row>
    <row r="641" s="2" customFormat="1">
      <c r="A641" s="39"/>
      <c r="B641" s="40"/>
      <c r="C641" s="41"/>
      <c r="D641" s="232" t="s">
        <v>206</v>
      </c>
      <c r="E641" s="41"/>
      <c r="F641" s="271" t="s">
        <v>691</v>
      </c>
      <c r="G641" s="41"/>
      <c r="H641" s="41"/>
      <c r="I641" s="234"/>
      <c r="J641" s="41"/>
      <c r="K641" s="41"/>
      <c r="L641" s="45"/>
      <c r="M641" s="235"/>
      <c r="N641" s="236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206</v>
      </c>
      <c r="AU641" s="18" t="s">
        <v>83</v>
      </c>
    </row>
    <row r="642" s="14" customFormat="1">
      <c r="A642" s="14"/>
      <c r="B642" s="249"/>
      <c r="C642" s="250"/>
      <c r="D642" s="232" t="s">
        <v>136</v>
      </c>
      <c r="E642" s="251" t="s">
        <v>1</v>
      </c>
      <c r="F642" s="252" t="s">
        <v>692</v>
      </c>
      <c r="G642" s="250"/>
      <c r="H642" s="253">
        <v>2969.1999999999998</v>
      </c>
      <c r="I642" s="254"/>
      <c r="J642" s="250"/>
      <c r="K642" s="250"/>
      <c r="L642" s="255"/>
      <c r="M642" s="256"/>
      <c r="N642" s="257"/>
      <c r="O642" s="257"/>
      <c r="P642" s="257"/>
      <c r="Q642" s="257"/>
      <c r="R642" s="257"/>
      <c r="S642" s="257"/>
      <c r="T642" s="258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9" t="s">
        <v>136</v>
      </c>
      <c r="AU642" s="259" t="s">
        <v>83</v>
      </c>
      <c r="AV642" s="14" t="s">
        <v>83</v>
      </c>
      <c r="AW642" s="14" t="s">
        <v>30</v>
      </c>
      <c r="AX642" s="14" t="s">
        <v>73</v>
      </c>
      <c r="AY642" s="259" t="s">
        <v>123</v>
      </c>
    </row>
    <row r="643" s="15" customFormat="1">
      <c r="A643" s="15"/>
      <c r="B643" s="260"/>
      <c r="C643" s="261"/>
      <c r="D643" s="232" t="s">
        <v>136</v>
      </c>
      <c r="E643" s="262" t="s">
        <v>1</v>
      </c>
      <c r="F643" s="263" t="s">
        <v>139</v>
      </c>
      <c r="G643" s="261"/>
      <c r="H643" s="264">
        <v>2969.1999999999998</v>
      </c>
      <c r="I643" s="265"/>
      <c r="J643" s="261"/>
      <c r="K643" s="261"/>
      <c r="L643" s="266"/>
      <c r="M643" s="267"/>
      <c r="N643" s="268"/>
      <c r="O643" s="268"/>
      <c r="P643" s="268"/>
      <c r="Q643" s="268"/>
      <c r="R643" s="268"/>
      <c r="S643" s="268"/>
      <c r="T643" s="269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70" t="s">
        <v>136</v>
      </c>
      <c r="AU643" s="270" t="s">
        <v>83</v>
      </c>
      <c r="AV643" s="15" t="s">
        <v>130</v>
      </c>
      <c r="AW643" s="15" t="s">
        <v>30</v>
      </c>
      <c r="AX643" s="15" t="s">
        <v>81</v>
      </c>
      <c r="AY643" s="270" t="s">
        <v>123</v>
      </c>
    </row>
    <row r="644" s="2" customFormat="1" ht="37.8" customHeight="1">
      <c r="A644" s="39"/>
      <c r="B644" s="40"/>
      <c r="C644" s="219" t="s">
        <v>693</v>
      </c>
      <c r="D644" s="219" t="s">
        <v>125</v>
      </c>
      <c r="E644" s="220" t="s">
        <v>694</v>
      </c>
      <c r="F644" s="221" t="s">
        <v>695</v>
      </c>
      <c r="G644" s="222" t="s">
        <v>128</v>
      </c>
      <c r="H644" s="223">
        <v>148.46000000000001</v>
      </c>
      <c r="I644" s="224"/>
      <c r="J644" s="225">
        <f>ROUND(I644*H644,2)</f>
        <v>0</v>
      </c>
      <c r="K644" s="221" t="s">
        <v>129</v>
      </c>
      <c r="L644" s="45"/>
      <c r="M644" s="226" t="s">
        <v>1</v>
      </c>
      <c r="N644" s="227" t="s">
        <v>38</v>
      </c>
      <c r="O644" s="92"/>
      <c r="P644" s="228">
        <f>O644*H644</f>
        <v>0</v>
      </c>
      <c r="Q644" s="228">
        <v>0</v>
      </c>
      <c r="R644" s="228">
        <f>Q644*H644</f>
        <v>0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130</v>
      </c>
      <c r="AT644" s="230" t="s">
        <v>125</v>
      </c>
      <c r="AU644" s="230" t="s">
        <v>83</v>
      </c>
      <c r="AY644" s="18" t="s">
        <v>123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81</v>
      </c>
      <c r="BK644" s="231">
        <f>ROUND(I644*H644,2)</f>
        <v>0</v>
      </c>
      <c r="BL644" s="18" t="s">
        <v>130</v>
      </c>
      <c r="BM644" s="230" t="s">
        <v>696</v>
      </c>
    </row>
    <row r="645" s="2" customFormat="1">
      <c r="A645" s="39"/>
      <c r="B645" s="40"/>
      <c r="C645" s="41"/>
      <c r="D645" s="232" t="s">
        <v>132</v>
      </c>
      <c r="E645" s="41"/>
      <c r="F645" s="233" t="s">
        <v>697</v>
      </c>
      <c r="G645" s="41"/>
      <c r="H645" s="41"/>
      <c r="I645" s="234"/>
      <c r="J645" s="41"/>
      <c r="K645" s="41"/>
      <c r="L645" s="45"/>
      <c r="M645" s="235"/>
      <c r="N645" s="236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132</v>
      </c>
      <c r="AU645" s="18" t="s">
        <v>83</v>
      </c>
    </row>
    <row r="646" s="2" customFormat="1">
      <c r="A646" s="39"/>
      <c r="B646" s="40"/>
      <c r="C646" s="41"/>
      <c r="D646" s="237" t="s">
        <v>134</v>
      </c>
      <c r="E646" s="41"/>
      <c r="F646" s="238" t="s">
        <v>698</v>
      </c>
      <c r="G646" s="41"/>
      <c r="H646" s="41"/>
      <c r="I646" s="234"/>
      <c r="J646" s="41"/>
      <c r="K646" s="41"/>
      <c r="L646" s="45"/>
      <c r="M646" s="235"/>
      <c r="N646" s="236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134</v>
      </c>
      <c r="AU646" s="18" t="s">
        <v>83</v>
      </c>
    </row>
    <row r="647" s="2" customFormat="1" ht="24.15" customHeight="1">
      <c r="A647" s="39"/>
      <c r="B647" s="40"/>
      <c r="C647" s="219" t="s">
        <v>699</v>
      </c>
      <c r="D647" s="219" t="s">
        <v>125</v>
      </c>
      <c r="E647" s="220" t="s">
        <v>700</v>
      </c>
      <c r="F647" s="221" t="s">
        <v>701</v>
      </c>
      <c r="G647" s="222" t="s">
        <v>128</v>
      </c>
      <c r="H647" s="223">
        <v>40.950000000000003</v>
      </c>
      <c r="I647" s="224"/>
      <c r="J647" s="225">
        <f>ROUND(I647*H647,2)</f>
        <v>0</v>
      </c>
      <c r="K647" s="221" t="s">
        <v>129</v>
      </c>
      <c r="L647" s="45"/>
      <c r="M647" s="226" t="s">
        <v>1</v>
      </c>
      <c r="N647" s="227" t="s">
        <v>38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130</v>
      </c>
      <c r="AT647" s="230" t="s">
        <v>125</v>
      </c>
      <c r="AU647" s="230" t="s">
        <v>83</v>
      </c>
      <c r="AY647" s="18" t="s">
        <v>123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81</v>
      </c>
      <c r="BK647" s="231">
        <f>ROUND(I647*H647,2)</f>
        <v>0</v>
      </c>
      <c r="BL647" s="18" t="s">
        <v>130</v>
      </c>
      <c r="BM647" s="230" t="s">
        <v>702</v>
      </c>
    </row>
    <row r="648" s="2" customFormat="1">
      <c r="A648" s="39"/>
      <c r="B648" s="40"/>
      <c r="C648" s="41"/>
      <c r="D648" s="232" t="s">
        <v>132</v>
      </c>
      <c r="E648" s="41"/>
      <c r="F648" s="233" t="s">
        <v>703</v>
      </c>
      <c r="G648" s="41"/>
      <c r="H648" s="41"/>
      <c r="I648" s="234"/>
      <c r="J648" s="41"/>
      <c r="K648" s="41"/>
      <c r="L648" s="45"/>
      <c r="M648" s="235"/>
      <c r="N648" s="236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132</v>
      </c>
      <c r="AU648" s="18" t="s">
        <v>83</v>
      </c>
    </row>
    <row r="649" s="2" customFormat="1">
      <c r="A649" s="39"/>
      <c r="B649" s="40"/>
      <c r="C649" s="41"/>
      <c r="D649" s="237" t="s">
        <v>134</v>
      </c>
      <c r="E649" s="41"/>
      <c r="F649" s="238" t="s">
        <v>704</v>
      </c>
      <c r="G649" s="41"/>
      <c r="H649" s="41"/>
      <c r="I649" s="234"/>
      <c r="J649" s="41"/>
      <c r="K649" s="41"/>
      <c r="L649" s="45"/>
      <c r="M649" s="235"/>
      <c r="N649" s="236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134</v>
      </c>
      <c r="AU649" s="18" t="s">
        <v>83</v>
      </c>
    </row>
    <row r="650" s="13" customFormat="1">
      <c r="A650" s="13"/>
      <c r="B650" s="239"/>
      <c r="C650" s="240"/>
      <c r="D650" s="232" t="s">
        <v>136</v>
      </c>
      <c r="E650" s="241" t="s">
        <v>1</v>
      </c>
      <c r="F650" s="242" t="s">
        <v>705</v>
      </c>
      <c r="G650" s="240"/>
      <c r="H650" s="241" t="s">
        <v>1</v>
      </c>
      <c r="I650" s="243"/>
      <c r="J650" s="240"/>
      <c r="K650" s="240"/>
      <c r="L650" s="244"/>
      <c r="M650" s="245"/>
      <c r="N650" s="246"/>
      <c r="O650" s="246"/>
      <c r="P650" s="246"/>
      <c r="Q650" s="246"/>
      <c r="R650" s="246"/>
      <c r="S650" s="246"/>
      <c r="T650" s="24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8" t="s">
        <v>136</v>
      </c>
      <c r="AU650" s="248" t="s">
        <v>83</v>
      </c>
      <c r="AV650" s="13" t="s">
        <v>81</v>
      </c>
      <c r="AW650" s="13" t="s">
        <v>30</v>
      </c>
      <c r="AX650" s="13" t="s">
        <v>73</v>
      </c>
      <c r="AY650" s="248" t="s">
        <v>123</v>
      </c>
    </row>
    <row r="651" s="14" customFormat="1">
      <c r="A651" s="14"/>
      <c r="B651" s="249"/>
      <c r="C651" s="250"/>
      <c r="D651" s="232" t="s">
        <v>136</v>
      </c>
      <c r="E651" s="251" t="s">
        <v>1</v>
      </c>
      <c r="F651" s="252" t="s">
        <v>706</v>
      </c>
      <c r="G651" s="250"/>
      <c r="H651" s="253">
        <v>40.950000000000003</v>
      </c>
      <c r="I651" s="254"/>
      <c r="J651" s="250"/>
      <c r="K651" s="250"/>
      <c r="L651" s="255"/>
      <c r="M651" s="256"/>
      <c r="N651" s="257"/>
      <c r="O651" s="257"/>
      <c r="P651" s="257"/>
      <c r="Q651" s="257"/>
      <c r="R651" s="257"/>
      <c r="S651" s="257"/>
      <c r="T651" s="258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9" t="s">
        <v>136</v>
      </c>
      <c r="AU651" s="259" t="s">
        <v>83</v>
      </c>
      <c r="AV651" s="14" t="s">
        <v>83</v>
      </c>
      <c r="AW651" s="14" t="s">
        <v>30</v>
      </c>
      <c r="AX651" s="14" t="s">
        <v>81</v>
      </c>
      <c r="AY651" s="259" t="s">
        <v>123</v>
      </c>
    </row>
    <row r="652" s="2" customFormat="1" ht="24.15" customHeight="1">
      <c r="A652" s="39"/>
      <c r="B652" s="40"/>
      <c r="C652" s="219" t="s">
        <v>707</v>
      </c>
      <c r="D652" s="219" t="s">
        <v>125</v>
      </c>
      <c r="E652" s="220" t="s">
        <v>708</v>
      </c>
      <c r="F652" s="221" t="s">
        <v>709</v>
      </c>
      <c r="G652" s="222" t="s">
        <v>128</v>
      </c>
      <c r="H652" s="223">
        <v>3276</v>
      </c>
      <c r="I652" s="224"/>
      <c r="J652" s="225">
        <f>ROUND(I652*H652,2)</f>
        <v>0</v>
      </c>
      <c r="K652" s="221" t="s">
        <v>129</v>
      </c>
      <c r="L652" s="45"/>
      <c r="M652" s="226" t="s">
        <v>1</v>
      </c>
      <c r="N652" s="227" t="s">
        <v>38</v>
      </c>
      <c r="O652" s="92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130</v>
      </c>
      <c r="AT652" s="230" t="s">
        <v>125</v>
      </c>
      <c r="AU652" s="230" t="s">
        <v>83</v>
      </c>
      <c r="AY652" s="18" t="s">
        <v>123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81</v>
      </c>
      <c r="BK652" s="231">
        <f>ROUND(I652*H652,2)</f>
        <v>0</v>
      </c>
      <c r="BL652" s="18" t="s">
        <v>130</v>
      </c>
      <c r="BM652" s="230" t="s">
        <v>710</v>
      </c>
    </row>
    <row r="653" s="2" customFormat="1">
      <c r="A653" s="39"/>
      <c r="B653" s="40"/>
      <c r="C653" s="41"/>
      <c r="D653" s="232" t="s">
        <v>132</v>
      </c>
      <c r="E653" s="41"/>
      <c r="F653" s="233" t="s">
        <v>711</v>
      </c>
      <c r="G653" s="41"/>
      <c r="H653" s="41"/>
      <c r="I653" s="234"/>
      <c r="J653" s="41"/>
      <c r="K653" s="41"/>
      <c r="L653" s="45"/>
      <c r="M653" s="235"/>
      <c r="N653" s="236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132</v>
      </c>
      <c r="AU653" s="18" t="s">
        <v>83</v>
      </c>
    </row>
    <row r="654" s="2" customFormat="1">
      <c r="A654" s="39"/>
      <c r="B654" s="40"/>
      <c r="C654" s="41"/>
      <c r="D654" s="237" t="s">
        <v>134</v>
      </c>
      <c r="E654" s="41"/>
      <c r="F654" s="238" t="s">
        <v>712</v>
      </c>
      <c r="G654" s="41"/>
      <c r="H654" s="41"/>
      <c r="I654" s="234"/>
      <c r="J654" s="41"/>
      <c r="K654" s="41"/>
      <c r="L654" s="45"/>
      <c r="M654" s="235"/>
      <c r="N654" s="236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134</v>
      </c>
      <c r="AU654" s="18" t="s">
        <v>83</v>
      </c>
    </row>
    <row r="655" s="2" customFormat="1">
      <c r="A655" s="39"/>
      <c r="B655" s="40"/>
      <c r="C655" s="41"/>
      <c r="D655" s="232" t="s">
        <v>206</v>
      </c>
      <c r="E655" s="41"/>
      <c r="F655" s="271" t="s">
        <v>713</v>
      </c>
      <c r="G655" s="41"/>
      <c r="H655" s="41"/>
      <c r="I655" s="234"/>
      <c r="J655" s="41"/>
      <c r="K655" s="41"/>
      <c r="L655" s="45"/>
      <c r="M655" s="235"/>
      <c r="N655" s="236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206</v>
      </c>
      <c r="AU655" s="18" t="s">
        <v>83</v>
      </c>
    </row>
    <row r="656" s="14" customFormat="1">
      <c r="A656" s="14"/>
      <c r="B656" s="249"/>
      <c r="C656" s="250"/>
      <c r="D656" s="232" t="s">
        <v>136</v>
      </c>
      <c r="E656" s="251" t="s">
        <v>1</v>
      </c>
      <c r="F656" s="252" t="s">
        <v>714</v>
      </c>
      <c r="G656" s="250"/>
      <c r="H656" s="253">
        <v>3276</v>
      </c>
      <c r="I656" s="254"/>
      <c r="J656" s="250"/>
      <c r="K656" s="250"/>
      <c r="L656" s="255"/>
      <c r="M656" s="256"/>
      <c r="N656" s="257"/>
      <c r="O656" s="257"/>
      <c r="P656" s="257"/>
      <c r="Q656" s="257"/>
      <c r="R656" s="257"/>
      <c r="S656" s="257"/>
      <c r="T656" s="25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9" t="s">
        <v>136</v>
      </c>
      <c r="AU656" s="259" t="s">
        <v>83</v>
      </c>
      <c r="AV656" s="14" t="s">
        <v>83</v>
      </c>
      <c r="AW656" s="14" t="s">
        <v>30</v>
      </c>
      <c r="AX656" s="14" t="s">
        <v>81</v>
      </c>
      <c r="AY656" s="259" t="s">
        <v>123</v>
      </c>
    </row>
    <row r="657" s="2" customFormat="1" ht="24.15" customHeight="1">
      <c r="A657" s="39"/>
      <c r="B657" s="40"/>
      <c r="C657" s="219" t="s">
        <v>715</v>
      </c>
      <c r="D657" s="219" t="s">
        <v>125</v>
      </c>
      <c r="E657" s="220" t="s">
        <v>716</v>
      </c>
      <c r="F657" s="221" t="s">
        <v>717</v>
      </c>
      <c r="G657" s="222" t="s">
        <v>128</v>
      </c>
      <c r="H657" s="223">
        <v>40.950000000000003</v>
      </c>
      <c r="I657" s="224"/>
      <c r="J657" s="225">
        <f>ROUND(I657*H657,2)</f>
        <v>0</v>
      </c>
      <c r="K657" s="221" t="s">
        <v>129</v>
      </c>
      <c r="L657" s="45"/>
      <c r="M657" s="226" t="s">
        <v>1</v>
      </c>
      <c r="N657" s="227" t="s">
        <v>38</v>
      </c>
      <c r="O657" s="92"/>
      <c r="P657" s="228">
        <f>O657*H657</f>
        <v>0</v>
      </c>
      <c r="Q657" s="228">
        <v>0</v>
      </c>
      <c r="R657" s="228">
        <f>Q657*H657</f>
        <v>0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130</v>
      </c>
      <c r="AT657" s="230" t="s">
        <v>125</v>
      </c>
      <c r="AU657" s="230" t="s">
        <v>83</v>
      </c>
      <c r="AY657" s="18" t="s">
        <v>123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81</v>
      </c>
      <c r="BK657" s="231">
        <f>ROUND(I657*H657,2)</f>
        <v>0</v>
      </c>
      <c r="BL657" s="18" t="s">
        <v>130</v>
      </c>
      <c r="BM657" s="230" t="s">
        <v>718</v>
      </c>
    </row>
    <row r="658" s="2" customFormat="1">
      <c r="A658" s="39"/>
      <c r="B658" s="40"/>
      <c r="C658" s="41"/>
      <c r="D658" s="232" t="s">
        <v>132</v>
      </c>
      <c r="E658" s="41"/>
      <c r="F658" s="233" t="s">
        <v>719</v>
      </c>
      <c r="G658" s="41"/>
      <c r="H658" s="41"/>
      <c r="I658" s="234"/>
      <c r="J658" s="41"/>
      <c r="K658" s="41"/>
      <c r="L658" s="45"/>
      <c r="M658" s="235"/>
      <c r="N658" s="236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132</v>
      </c>
      <c r="AU658" s="18" t="s">
        <v>83</v>
      </c>
    </row>
    <row r="659" s="2" customFormat="1">
      <c r="A659" s="39"/>
      <c r="B659" s="40"/>
      <c r="C659" s="41"/>
      <c r="D659" s="237" t="s">
        <v>134</v>
      </c>
      <c r="E659" s="41"/>
      <c r="F659" s="238" t="s">
        <v>720</v>
      </c>
      <c r="G659" s="41"/>
      <c r="H659" s="41"/>
      <c r="I659" s="234"/>
      <c r="J659" s="41"/>
      <c r="K659" s="41"/>
      <c r="L659" s="45"/>
      <c r="M659" s="235"/>
      <c r="N659" s="236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134</v>
      </c>
      <c r="AU659" s="18" t="s">
        <v>83</v>
      </c>
    </row>
    <row r="660" s="2" customFormat="1" ht="33" customHeight="1">
      <c r="A660" s="39"/>
      <c r="B660" s="40"/>
      <c r="C660" s="219" t="s">
        <v>721</v>
      </c>
      <c r="D660" s="219" t="s">
        <v>125</v>
      </c>
      <c r="E660" s="220" t="s">
        <v>722</v>
      </c>
      <c r="F660" s="221" t="s">
        <v>723</v>
      </c>
      <c r="G660" s="222" t="s">
        <v>156</v>
      </c>
      <c r="H660" s="223">
        <v>17.100000000000001</v>
      </c>
      <c r="I660" s="224"/>
      <c r="J660" s="225">
        <f>ROUND(I660*H660,2)</f>
        <v>0</v>
      </c>
      <c r="K660" s="221" t="s">
        <v>129</v>
      </c>
      <c r="L660" s="45"/>
      <c r="M660" s="226" t="s">
        <v>1</v>
      </c>
      <c r="N660" s="227" t="s">
        <v>38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130</v>
      </c>
      <c r="AT660" s="230" t="s">
        <v>125</v>
      </c>
      <c r="AU660" s="230" t="s">
        <v>83</v>
      </c>
      <c r="AY660" s="18" t="s">
        <v>123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81</v>
      </c>
      <c r="BK660" s="231">
        <f>ROUND(I660*H660,2)</f>
        <v>0</v>
      </c>
      <c r="BL660" s="18" t="s">
        <v>130</v>
      </c>
      <c r="BM660" s="230" t="s">
        <v>724</v>
      </c>
    </row>
    <row r="661" s="2" customFormat="1">
      <c r="A661" s="39"/>
      <c r="B661" s="40"/>
      <c r="C661" s="41"/>
      <c r="D661" s="232" t="s">
        <v>132</v>
      </c>
      <c r="E661" s="41"/>
      <c r="F661" s="233" t="s">
        <v>725</v>
      </c>
      <c r="G661" s="41"/>
      <c r="H661" s="41"/>
      <c r="I661" s="234"/>
      <c r="J661" s="41"/>
      <c r="K661" s="41"/>
      <c r="L661" s="45"/>
      <c r="M661" s="235"/>
      <c r="N661" s="236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132</v>
      </c>
      <c r="AU661" s="18" t="s">
        <v>83</v>
      </c>
    </row>
    <row r="662" s="2" customFormat="1">
      <c r="A662" s="39"/>
      <c r="B662" s="40"/>
      <c r="C662" s="41"/>
      <c r="D662" s="237" t="s">
        <v>134</v>
      </c>
      <c r="E662" s="41"/>
      <c r="F662" s="238" t="s">
        <v>726</v>
      </c>
      <c r="G662" s="41"/>
      <c r="H662" s="41"/>
      <c r="I662" s="234"/>
      <c r="J662" s="41"/>
      <c r="K662" s="41"/>
      <c r="L662" s="45"/>
      <c r="M662" s="235"/>
      <c r="N662" s="236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134</v>
      </c>
      <c r="AU662" s="18" t="s">
        <v>83</v>
      </c>
    </row>
    <row r="663" s="2" customFormat="1">
      <c r="A663" s="39"/>
      <c r="B663" s="40"/>
      <c r="C663" s="41"/>
      <c r="D663" s="232" t="s">
        <v>206</v>
      </c>
      <c r="E663" s="41"/>
      <c r="F663" s="271" t="s">
        <v>727</v>
      </c>
      <c r="G663" s="41"/>
      <c r="H663" s="41"/>
      <c r="I663" s="234"/>
      <c r="J663" s="41"/>
      <c r="K663" s="41"/>
      <c r="L663" s="45"/>
      <c r="M663" s="235"/>
      <c r="N663" s="236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206</v>
      </c>
      <c r="AU663" s="18" t="s">
        <v>83</v>
      </c>
    </row>
    <row r="664" s="13" customFormat="1">
      <c r="A664" s="13"/>
      <c r="B664" s="239"/>
      <c r="C664" s="240"/>
      <c r="D664" s="232" t="s">
        <v>136</v>
      </c>
      <c r="E664" s="241" t="s">
        <v>1</v>
      </c>
      <c r="F664" s="242" t="s">
        <v>728</v>
      </c>
      <c r="G664" s="240"/>
      <c r="H664" s="241" t="s">
        <v>1</v>
      </c>
      <c r="I664" s="243"/>
      <c r="J664" s="240"/>
      <c r="K664" s="240"/>
      <c r="L664" s="244"/>
      <c r="M664" s="245"/>
      <c r="N664" s="246"/>
      <c r="O664" s="246"/>
      <c r="P664" s="246"/>
      <c r="Q664" s="246"/>
      <c r="R664" s="246"/>
      <c r="S664" s="246"/>
      <c r="T664" s="247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8" t="s">
        <v>136</v>
      </c>
      <c r="AU664" s="248" t="s">
        <v>83</v>
      </c>
      <c r="AV664" s="13" t="s">
        <v>81</v>
      </c>
      <c r="AW664" s="13" t="s">
        <v>30</v>
      </c>
      <c r="AX664" s="13" t="s">
        <v>73</v>
      </c>
      <c r="AY664" s="248" t="s">
        <v>123</v>
      </c>
    </row>
    <row r="665" s="14" customFormat="1">
      <c r="A665" s="14"/>
      <c r="B665" s="249"/>
      <c r="C665" s="250"/>
      <c r="D665" s="232" t="s">
        <v>136</v>
      </c>
      <c r="E665" s="251" t="s">
        <v>1</v>
      </c>
      <c r="F665" s="252" t="s">
        <v>729</v>
      </c>
      <c r="G665" s="250"/>
      <c r="H665" s="253">
        <v>17.100000000000001</v>
      </c>
      <c r="I665" s="254"/>
      <c r="J665" s="250"/>
      <c r="K665" s="250"/>
      <c r="L665" s="255"/>
      <c r="M665" s="256"/>
      <c r="N665" s="257"/>
      <c r="O665" s="257"/>
      <c r="P665" s="257"/>
      <c r="Q665" s="257"/>
      <c r="R665" s="257"/>
      <c r="S665" s="257"/>
      <c r="T665" s="258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9" t="s">
        <v>136</v>
      </c>
      <c r="AU665" s="259" t="s">
        <v>83</v>
      </c>
      <c r="AV665" s="14" t="s">
        <v>83</v>
      </c>
      <c r="AW665" s="14" t="s">
        <v>30</v>
      </c>
      <c r="AX665" s="14" t="s">
        <v>81</v>
      </c>
      <c r="AY665" s="259" t="s">
        <v>123</v>
      </c>
    </row>
    <row r="666" s="2" customFormat="1" ht="37.8" customHeight="1">
      <c r="A666" s="39"/>
      <c r="B666" s="40"/>
      <c r="C666" s="219" t="s">
        <v>730</v>
      </c>
      <c r="D666" s="219" t="s">
        <v>125</v>
      </c>
      <c r="E666" s="220" t="s">
        <v>731</v>
      </c>
      <c r="F666" s="221" t="s">
        <v>732</v>
      </c>
      <c r="G666" s="222" t="s">
        <v>156</v>
      </c>
      <c r="H666" s="223">
        <v>1368</v>
      </c>
      <c r="I666" s="224"/>
      <c r="J666" s="225">
        <f>ROUND(I666*H666,2)</f>
        <v>0</v>
      </c>
      <c r="K666" s="221" t="s">
        <v>129</v>
      </c>
      <c r="L666" s="45"/>
      <c r="M666" s="226" t="s">
        <v>1</v>
      </c>
      <c r="N666" s="227" t="s">
        <v>38</v>
      </c>
      <c r="O666" s="92"/>
      <c r="P666" s="228">
        <f>O666*H666</f>
        <v>0</v>
      </c>
      <c r="Q666" s="228">
        <v>0</v>
      </c>
      <c r="R666" s="228">
        <f>Q666*H666</f>
        <v>0</v>
      </c>
      <c r="S666" s="228">
        <v>0</v>
      </c>
      <c r="T666" s="22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0" t="s">
        <v>130</v>
      </c>
      <c r="AT666" s="230" t="s">
        <v>125</v>
      </c>
      <c r="AU666" s="230" t="s">
        <v>83</v>
      </c>
      <c r="AY666" s="18" t="s">
        <v>123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8" t="s">
        <v>81</v>
      </c>
      <c r="BK666" s="231">
        <f>ROUND(I666*H666,2)</f>
        <v>0</v>
      </c>
      <c r="BL666" s="18" t="s">
        <v>130</v>
      </c>
      <c r="BM666" s="230" t="s">
        <v>733</v>
      </c>
    </row>
    <row r="667" s="2" customFormat="1">
      <c r="A667" s="39"/>
      <c r="B667" s="40"/>
      <c r="C667" s="41"/>
      <c r="D667" s="232" t="s">
        <v>132</v>
      </c>
      <c r="E667" s="41"/>
      <c r="F667" s="233" t="s">
        <v>734</v>
      </c>
      <c r="G667" s="41"/>
      <c r="H667" s="41"/>
      <c r="I667" s="234"/>
      <c r="J667" s="41"/>
      <c r="K667" s="41"/>
      <c r="L667" s="45"/>
      <c r="M667" s="235"/>
      <c r="N667" s="236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132</v>
      </c>
      <c r="AU667" s="18" t="s">
        <v>83</v>
      </c>
    </row>
    <row r="668" s="2" customFormat="1">
      <c r="A668" s="39"/>
      <c r="B668" s="40"/>
      <c r="C668" s="41"/>
      <c r="D668" s="237" t="s">
        <v>134</v>
      </c>
      <c r="E668" s="41"/>
      <c r="F668" s="238" t="s">
        <v>735</v>
      </c>
      <c r="G668" s="41"/>
      <c r="H668" s="41"/>
      <c r="I668" s="234"/>
      <c r="J668" s="41"/>
      <c r="K668" s="41"/>
      <c r="L668" s="45"/>
      <c r="M668" s="235"/>
      <c r="N668" s="236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134</v>
      </c>
      <c r="AU668" s="18" t="s">
        <v>83</v>
      </c>
    </row>
    <row r="669" s="2" customFormat="1">
      <c r="A669" s="39"/>
      <c r="B669" s="40"/>
      <c r="C669" s="41"/>
      <c r="D669" s="232" t="s">
        <v>206</v>
      </c>
      <c r="E669" s="41"/>
      <c r="F669" s="271" t="s">
        <v>713</v>
      </c>
      <c r="G669" s="41"/>
      <c r="H669" s="41"/>
      <c r="I669" s="234"/>
      <c r="J669" s="41"/>
      <c r="K669" s="41"/>
      <c r="L669" s="45"/>
      <c r="M669" s="235"/>
      <c r="N669" s="236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206</v>
      </c>
      <c r="AU669" s="18" t="s">
        <v>83</v>
      </c>
    </row>
    <row r="670" s="14" customFormat="1">
      <c r="A670" s="14"/>
      <c r="B670" s="249"/>
      <c r="C670" s="250"/>
      <c r="D670" s="232" t="s">
        <v>136</v>
      </c>
      <c r="E670" s="251" t="s">
        <v>1</v>
      </c>
      <c r="F670" s="252" t="s">
        <v>736</v>
      </c>
      <c r="G670" s="250"/>
      <c r="H670" s="253">
        <v>1368</v>
      </c>
      <c r="I670" s="254"/>
      <c r="J670" s="250"/>
      <c r="K670" s="250"/>
      <c r="L670" s="255"/>
      <c r="M670" s="256"/>
      <c r="N670" s="257"/>
      <c r="O670" s="257"/>
      <c r="P670" s="257"/>
      <c r="Q670" s="257"/>
      <c r="R670" s="257"/>
      <c r="S670" s="257"/>
      <c r="T670" s="25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9" t="s">
        <v>136</v>
      </c>
      <c r="AU670" s="259" t="s">
        <v>83</v>
      </c>
      <c r="AV670" s="14" t="s">
        <v>83</v>
      </c>
      <c r="AW670" s="14" t="s">
        <v>30</v>
      </c>
      <c r="AX670" s="14" t="s">
        <v>81</v>
      </c>
      <c r="AY670" s="259" t="s">
        <v>123</v>
      </c>
    </row>
    <row r="671" s="2" customFormat="1" ht="33" customHeight="1">
      <c r="A671" s="39"/>
      <c r="B671" s="40"/>
      <c r="C671" s="219" t="s">
        <v>737</v>
      </c>
      <c r="D671" s="219" t="s">
        <v>125</v>
      </c>
      <c r="E671" s="220" t="s">
        <v>738</v>
      </c>
      <c r="F671" s="221" t="s">
        <v>739</v>
      </c>
      <c r="G671" s="222" t="s">
        <v>156</v>
      </c>
      <c r="H671" s="223">
        <v>17.100000000000001</v>
      </c>
      <c r="I671" s="224"/>
      <c r="J671" s="225">
        <f>ROUND(I671*H671,2)</f>
        <v>0</v>
      </c>
      <c r="K671" s="221" t="s">
        <v>129</v>
      </c>
      <c r="L671" s="45"/>
      <c r="M671" s="226" t="s">
        <v>1</v>
      </c>
      <c r="N671" s="227" t="s">
        <v>38</v>
      </c>
      <c r="O671" s="92"/>
      <c r="P671" s="228">
        <f>O671*H671</f>
        <v>0</v>
      </c>
      <c r="Q671" s="228">
        <v>0</v>
      </c>
      <c r="R671" s="228">
        <f>Q671*H671</f>
        <v>0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130</v>
      </c>
      <c r="AT671" s="230" t="s">
        <v>125</v>
      </c>
      <c r="AU671" s="230" t="s">
        <v>83</v>
      </c>
      <c r="AY671" s="18" t="s">
        <v>123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81</v>
      </c>
      <c r="BK671" s="231">
        <f>ROUND(I671*H671,2)</f>
        <v>0</v>
      </c>
      <c r="BL671" s="18" t="s">
        <v>130</v>
      </c>
      <c r="BM671" s="230" t="s">
        <v>740</v>
      </c>
    </row>
    <row r="672" s="2" customFormat="1">
      <c r="A672" s="39"/>
      <c r="B672" s="40"/>
      <c r="C672" s="41"/>
      <c r="D672" s="232" t="s">
        <v>132</v>
      </c>
      <c r="E672" s="41"/>
      <c r="F672" s="233" t="s">
        <v>741</v>
      </c>
      <c r="G672" s="41"/>
      <c r="H672" s="41"/>
      <c r="I672" s="234"/>
      <c r="J672" s="41"/>
      <c r="K672" s="41"/>
      <c r="L672" s="45"/>
      <c r="M672" s="235"/>
      <c r="N672" s="236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132</v>
      </c>
      <c r="AU672" s="18" t="s">
        <v>83</v>
      </c>
    </row>
    <row r="673" s="2" customFormat="1">
      <c r="A673" s="39"/>
      <c r="B673" s="40"/>
      <c r="C673" s="41"/>
      <c r="D673" s="237" t="s">
        <v>134</v>
      </c>
      <c r="E673" s="41"/>
      <c r="F673" s="238" t="s">
        <v>742</v>
      </c>
      <c r="G673" s="41"/>
      <c r="H673" s="41"/>
      <c r="I673" s="234"/>
      <c r="J673" s="41"/>
      <c r="K673" s="41"/>
      <c r="L673" s="45"/>
      <c r="M673" s="235"/>
      <c r="N673" s="236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134</v>
      </c>
      <c r="AU673" s="18" t="s">
        <v>83</v>
      </c>
    </row>
    <row r="674" s="2" customFormat="1" ht="24.15" customHeight="1">
      <c r="A674" s="39"/>
      <c r="B674" s="40"/>
      <c r="C674" s="219" t="s">
        <v>743</v>
      </c>
      <c r="D674" s="219" t="s">
        <v>125</v>
      </c>
      <c r="E674" s="220" t="s">
        <v>744</v>
      </c>
      <c r="F674" s="221" t="s">
        <v>745</v>
      </c>
      <c r="G674" s="222" t="s">
        <v>179</v>
      </c>
      <c r="H674" s="223">
        <v>1206.826</v>
      </c>
      <c r="I674" s="224"/>
      <c r="J674" s="225">
        <f>ROUND(I674*H674,2)</f>
        <v>0</v>
      </c>
      <c r="K674" s="221" t="s">
        <v>129</v>
      </c>
      <c r="L674" s="45"/>
      <c r="M674" s="226" t="s">
        <v>1</v>
      </c>
      <c r="N674" s="227" t="s">
        <v>38</v>
      </c>
      <c r="O674" s="92"/>
      <c r="P674" s="228">
        <f>O674*H674</f>
        <v>0</v>
      </c>
      <c r="Q674" s="228">
        <v>0</v>
      </c>
      <c r="R674" s="228">
        <f>Q674*H674</f>
        <v>0</v>
      </c>
      <c r="S674" s="228">
        <v>0</v>
      </c>
      <c r="T674" s="22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0" t="s">
        <v>130</v>
      </c>
      <c r="AT674" s="230" t="s">
        <v>125</v>
      </c>
      <c r="AU674" s="230" t="s">
        <v>83</v>
      </c>
      <c r="AY674" s="18" t="s">
        <v>123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8" t="s">
        <v>81</v>
      </c>
      <c r="BK674" s="231">
        <f>ROUND(I674*H674,2)</f>
        <v>0</v>
      </c>
      <c r="BL674" s="18" t="s">
        <v>130</v>
      </c>
      <c r="BM674" s="230" t="s">
        <v>746</v>
      </c>
    </row>
    <row r="675" s="2" customFormat="1">
      <c r="A675" s="39"/>
      <c r="B675" s="40"/>
      <c r="C675" s="41"/>
      <c r="D675" s="232" t="s">
        <v>132</v>
      </c>
      <c r="E675" s="41"/>
      <c r="F675" s="233" t="s">
        <v>747</v>
      </c>
      <c r="G675" s="41"/>
      <c r="H675" s="41"/>
      <c r="I675" s="234"/>
      <c r="J675" s="41"/>
      <c r="K675" s="41"/>
      <c r="L675" s="45"/>
      <c r="M675" s="235"/>
      <c r="N675" s="236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132</v>
      </c>
      <c r="AU675" s="18" t="s">
        <v>83</v>
      </c>
    </row>
    <row r="676" s="2" customFormat="1">
      <c r="A676" s="39"/>
      <c r="B676" s="40"/>
      <c r="C676" s="41"/>
      <c r="D676" s="237" t="s">
        <v>134</v>
      </c>
      <c r="E676" s="41"/>
      <c r="F676" s="238" t="s">
        <v>748</v>
      </c>
      <c r="G676" s="41"/>
      <c r="H676" s="41"/>
      <c r="I676" s="234"/>
      <c r="J676" s="41"/>
      <c r="K676" s="41"/>
      <c r="L676" s="45"/>
      <c r="M676" s="235"/>
      <c r="N676" s="236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134</v>
      </c>
      <c r="AU676" s="18" t="s">
        <v>83</v>
      </c>
    </row>
    <row r="677" s="13" customFormat="1">
      <c r="A677" s="13"/>
      <c r="B677" s="239"/>
      <c r="C677" s="240"/>
      <c r="D677" s="232" t="s">
        <v>136</v>
      </c>
      <c r="E677" s="241" t="s">
        <v>1</v>
      </c>
      <c r="F677" s="242" t="s">
        <v>749</v>
      </c>
      <c r="G677" s="240"/>
      <c r="H677" s="241" t="s">
        <v>1</v>
      </c>
      <c r="I677" s="243"/>
      <c r="J677" s="240"/>
      <c r="K677" s="240"/>
      <c r="L677" s="244"/>
      <c r="M677" s="245"/>
      <c r="N677" s="246"/>
      <c r="O677" s="246"/>
      <c r="P677" s="246"/>
      <c r="Q677" s="246"/>
      <c r="R677" s="246"/>
      <c r="S677" s="246"/>
      <c r="T677" s="24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8" t="s">
        <v>136</v>
      </c>
      <c r="AU677" s="248" t="s">
        <v>83</v>
      </c>
      <c r="AV677" s="13" t="s">
        <v>81</v>
      </c>
      <c r="AW677" s="13" t="s">
        <v>30</v>
      </c>
      <c r="AX677" s="13" t="s">
        <v>73</v>
      </c>
      <c r="AY677" s="248" t="s">
        <v>123</v>
      </c>
    </row>
    <row r="678" s="14" customFormat="1">
      <c r="A678" s="14"/>
      <c r="B678" s="249"/>
      <c r="C678" s="250"/>
      <c r="D678" s="232" t="s">
        <v>136</v>
      </c>
      <c r="E678" s="251" t="s">
        <v>1</v>
      </c>
      <c r="F678" s="252" t="s">
        <v>750</v>
      </c>
      <c r="G678" s="250"/>
      <c r="H678" s="253">
        <v>603.41300000000001</v>
      </c>
      <c r="I678" s="254"/>
      <c r="J678" s="250"/>
      <c r="K678" s="250"/>
      <c r="L678" s="255"/>
      <c r="M678" s="256"/>
      <c r="N678" s="257"/>
      <c r="O678" s="257"/>
      <c r="P678" s="257"/>
      <c r="Q678" s="257"/>
      <c r="R678" s="257"/>
      <c r="S678" s="257"/>
      <c r="T678" s="258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9" t="s">
        <v>136</v>
      </c>
      <c r="AU678" s="259" t="s">
        <v>83</v>
      </c>
      <c r="AV678" s="14" t="s">
        <v>83</v>
      </c>
      <c r="AW678" s="14" t="s">
        <v>30</v>
      </c>
      <c r="AX678" s="14" t="s">
        <v>73</v>
      </c>
      <c r="AY678" s="259" t="s">
        <v>123</v>
      </c>
    </row>
    <row r="679" s="13" customFormat="1">
      <c r="A679" s="13"/>
      <c r="B679" s="239"/>
      <c r="C679" s="240"/>
      <c r="D679" s="232" t="s">
        <v>136</v>
      </c>
      <c r="E679" s="241" t="s">
        <v>1</v>
      </c>
      <c r="F679" s="242" t="s">
        <v>751</v>
      </c>
      <c r="G679" s="240"/>
      <c r="H679" s="241" t="s">
        <v>1</v>
      </c>
      <c r="I679" s="243"/>
      <c r="J679" s="240"/>
      <c r="K679" s="240"/>
      <c r="L679" s="244"/>
      <c r="M679" s="245"/>
      <c r="N679" s="246"/>
      <c r="O679" s="246"/>
      <c r="P679" s="246"/>
      <c r="Q679" s="246"/>
      <c r="R679" s="246"/>
      <c r="S679" s="246"/>
      <c r="T679" s="247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8" t="s">
        <v>136</v>
      </c>
      <c r="AU679" s="248" t="s">
        <v>83</v>
      </c>
      <c r="AV679" s="13" t="s">
        <v>81</v>
      </c>
      <c r="AW679" s="13" t="s">
        <v>30</v>
      </c>
      <c r="AX679" s="13" t="s">
        <v>73</v>
      </c>
      <c r="AY679" s="248" t="s">
        <v>123</v>
      </c>
    </row>
    <row r="680" s="14" customFormat="1">
      <c r="A680" s="14"/>
      <c r="B680" s="249"/>
      <c r="C680" s="250"/>
      <c r="D680" s="232" t="s">
        <v>136</v>
      </c>
      <c r="E680" s="251" t="s">
        <v>1</v>
      </c>
      <c r="F680" s="252" t="s">
        <v>750</v>
      </c>
      <c r="G680" s="250"/>
      <c r="H680" s="253">
        <v>603.41300000000001</v>
      </c>
      <c r="I680" s="254"/>
      <c r="J680" s="250"/>
      <c r="K680" s="250"/>
      <c r="L680" s="255"/>
      <c r="M680" s="256"/>
      <c r="N680" s="257"/>
      <c r="O680" s="257"/>
      <c r="P680" s="257"/>
      <c r="Q680" s="257"/>
      <c r="R680" s="257"/>
      <c r="S680" s="257"/>
      <c r="T680" s="258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9" t="s">
        <v>136</v>
      </c>
      <c r="AU680" s="259" t="s">
        <v>83</v>
      </c>
      <c r="AV680" s="14" t="s">
        <v>83</v>
      </c>
      <c r="AW680" s="14" t="s">
        <v>30</v>
      </c>
      <c r="AX680" s="14" t="s">
        <v>73</v>
      </c>
      <c r="AY680" s="259" t="s">
        <v>123</v>
      </c>
    </row>
    <row r="681" s="15" customFormat="1">
      <c r="A681" s="15"/>
      <c r="B681" s="260"/>
      <c r="C681" s="261"/>
      <c r="D681" s="232" t="s">
        <v>136</v>
      </c>
      <c r="E681" s="262" t="s">
        <v>1</v>
      </c>
      <c r="F681" s="263" t="s">
        <v>139</v>
      </c>
      <c r="G681" s="261"/>
      <c r="H681" s="264">
        <v>1206.826</v>
      </c>
      <c r="I681" s="265"/>
      <c r="J681" s="261"/>
      <c r="K681" s="261"/>
      <c r="L681" s="266"/>
      <c r="M681" s="267"/>
      <c r="N681" s="268"/>
      <c r="O681" s="268"/>
      <c r="P681" s="268"/>
      <c r="Q681" s="268"/>
      <c r="R681" s="268"/>
      <c r="S681" s="268"/>
      <c r="T681" s="269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70" t="s">
        <v>136</v>
      </c>
      <c r="AU681" s="270" t="s">
        <v>83</v>
      </c>
      <c r="AV681" s="15" t="s">
        <v>130</v>
      </c>
      <c r="AW681" s="15" t="s">
        <v>30</v>
      </c>
      <c r="AX681" s="15" t="s">
        <v>81</v>
      </c>
      <c r="AY681" s="270" t="s">
        <v>123</v>
      </c>
    </row>
    <row r="682" s="2" customFormat="1" ht="37.8" customHeight="1">
      <c r="A682" s="39"/>
      <c r="B682" s="40"/>
      <c r="C682" s="219" t="s">
        <v>752</v>
      </c>
      <c r="D682" s="219" t="s">
        <v>125</v>
      </c>
      <c r="E682" s="220" t="s">
        <v>753</v>
      </c>
      <c r="F682" s="221" t="s">
        <v>754</v>
      </c>
      <c r="G682" s="222" t="s">
        <v>179</v>
      </c>
      <c r="H682" s="223">
        <v>24136.52</v>
      </c>
      <c r="I682" s="224"/>
      <c r="J682" s="225">
        <f>ROUND(I682*H682,2)</f>
        <v>0</v>
      </c>
      <c r="K682" s="221" t="s">
        <v>129</v>
      </c>
      <c r="L682" s="45"/>
      <c r="M682" s="226" t="s">
        <v>1</v>
      </c>
      <c r="N682" s="227" t="s">
        <v>38</v>
      </c>
      <c r="O682" s="92"/>
      <c r="P682" s="228">
        <f>O682*H682</f>
        <v>0</v>
      </c>
      <c r="Q682" s="228">
        <v>0</v>
      </c>
      <c r="R682" s="228">
        <f>Q682*H682</f>
        <v>0</v>
      </c>
      <c r="S682" s="228">
        <v>0</v>
      </c>
      <c r="T682" s="229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0" t="s">
        <v>130</v>
      </c>
      <c r="AT682" s="230" t="s">
        <v>125</v>
      </c>
      <c r="AU682" s="230" t="s">
        <v>83</v>
      </c>
      <c r="AY682" s="18" t="s">
        <v>123</v>
      </c>
      <c r="BE682" s="231">
        <f>IF(N682="základní",J682,0)</f>
        <v>0</v>
      </c>
      <c r="BF682" s="231">
        <f>IF(N682="snížená",J682,0)</f>
        <v>0</v>
      </c>
      <c r="BG682" s="231">
        <f>IF(N682="zákl. přenesená",J682,0)</f>
        <v>0</v>
      </c>
      <c r="BH682" s="231">
        <f>IF(N682="sníž. přenesená",J682,0)</f>
        <v>0</v>
      </c>
      <c r="BI682" s="231">
        <f>IF(N682="nulová",J682,0)</f>
        <v>0</v>
      </c>
      <c r="BJ682" s="18" t="s">
        <v>81</v>
      </c>
      <c r="BK682" s="231">
        <f>ROUND(I682*H682,2)</f>
        <v>0</v>
      </c>
      <c r="BL682" s="18" t="s">
        <v>130</v>
      </c>
      <c r="BM682" s="230" t="s">
        <v>755</v>
      </c>
    </row>
    <row r="683" s="2" customFormat="1">
      <c r="A683" s="39"/>
      <c r="B683" s="40"/>
      <c r="C683" s="41"/>
      <c r="D683" s="232" t="s">
        <v>132</v>
      </c>
      <c r="E683" s="41"/>
      <c r="F683" s="233" t="s">
        <v>756</v>
      </c>
      <c r="G683" s="41"/>
      <c r="H683" s="41"/>
      <c r="I683" s="234"/>
      <c r="J683" s="41"/>
      <c r="K683" s="41"/>
      <c r="L683" s="45"/>
      <c r="M683" s="235"/>
      <c r="N683" s="236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132</v>
      </c>
      <c r="AU683" s="18" t="s">
        <v>83</v>
      </c>
    </row>
    <row r="684" s="2" customFormat="1">
      <c r="A684" s="39"/>
      <c r="B684" s="40"/>
      <c r="C684" s="41"/>
      <c r="D684" s="237" t="s">
        <v>134</v>
      </c>
      <c r="E684" s="41"/>
      <c r="F684" s="238" t="s">
        <v>757</v>
      </c>
      <c r="G684" s="41"/>
      <c r="H684" s="41"/>
      <c r="I684" s="234"/>
      <c r="J684" s="41"/>
      <c r="K684" s="41"/>
      <c r="L684" s="45"/>
      <c r="M684" s="235"/>
      <c r="N684" s="236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134</v>
      </c>
      <c r="AU684" s="18" t="s">
        <v>83</v>
      </c>
    </row>
    <row r="685" s="2" customFormat="1">
      <c r="A685" s="39"/>
      <c r="B685" s="40"/>
      <c r="C685" s="41"/>
      <c r="D685" s="232" t="s">
        <v>206</v>
      </c>
      <c r="E685" s="41"/>
      <c r="F685" s="271" t="s">
        <v>691</v>
      </c>
      <c r="G685" s="41"/>
      <c r="H685" s="41"/>
      <c r="I685" s="234"/>
      <c r="J685" s="41"/>
      <c r="K685" s="41"/>
      <c r="L685" s="45"/>
      <c r="M685" s="235"/>
      <c r="N685" s="236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206</v>
      </c>
      <c r="AU685" s="18" t="s">
        <v>83</v>
      </c>
    </row>
    <row r="686" s="14" customFormat="1">
      <c r="A686" s="14"/>
      <c r="B686" s="249"/>
      <c r="C686" s="250"/>
      <c r="D686" s="232" t="s">
        <v>136</v>
      </c>
      <c r="E686" s="251" t="s">
        <v>1</v>
      </c>
      <c r="F686" s="252" t="s">
        <v>758</v>
      </c>
      <c r="G686" s="250"/>
      <c r="H686" s="253">
        <v>24136.52</v>
      </c>
      <c r="I686" s="254"/>
      <c r="J686" s="250"/>
      <c r="K686" s="250"/>
      <c r="L686" s="255"/>
      <c r="M686" s="256"/>
      <c r="N686" s="257"/>
      <c r="O686" s="257"/>
      <c r="P686" s="257"/>
      <c r="Q686" s="257"/>
      <c r="R686" s="257"/>
      <c r="S686" s="257"/>
      <c r="T686" s="258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9" t="s">
        <v>136</v>
      </c>
      <c r="AU686" s="259" t="s">
        <v>83</v>
      </c>
      <c r="AV686" s="14" t="s">
        <v>83</v>
      </c>
      <c r="AW686" s="14" t="s">
        <v>30</v>
      </c>
      <c r="AX686" s="14" t="s">
        <v>81</v>
      </c>
      <c r="AY686" s="259" t="s">
        <v>123</v>
      </c>
    </row>
    <row r="687" s="2" customFormat="1" ht="24.15" customHeight="1">
      <c r="A687" s="39"/>
      <c r="B687" s="40"/>
      <c r="C687" s="219" t="s">
        <v>759</v>
      </c>
      <c r="D687" s="219" t="s">
        <v>125</v>
      </c>
      <c r="E687" s="220" t="s">
        <v>760</v>
      </c>
      <c r="F687" s="221" t="s">
        <v>761</v>
      </c>
      <c r="G687" s="222" t="s">
        <v>179</v>
      </c>
      <c r="H687" s="223">
        <v>1206.826</v>
      </c>
      <c r="I687" s="224"/>
      <c r="J687" s="225">
        <f>ROUND(I687*H687,2)</f>
        <v>0</v>
      </c>
      <c r="K687" s="221" t="s">
        <v>129</v>
      </c>
      <c r="L687" s="45"/>
      <c r="M687" s="226" t="s">
        <v>1</v>
      </c>
      <c r="N687" s="227" t="s">
        <v>38</v>
      </c>
      <c r="O687" s="92"/>
      <c r="P687" s="228">
        <f>O687*H687</f>
        <v>0</v>
      </c>
      <c r="Q687" s="228">
        <v>0</v>
      </c>
      <c r="R687" s="228">
        <f>Q687*H687</f>
        <v>0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130</v>
      </c>
      <c r="AT687" s="230" t="s">
        <v>125</v>
      </c>
      <c r="AU687" s="230" t="s">
        <v>83</v>
      </c>
      <c r="AY687" s="18" t="s">
        <v>123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81</v>
      </c>
      <c r="BK687" s="231">
        <f>ROUND(I687*H687,2)</f>
        <v>0</v>
      </c>
      <c r="BL687" s="18" t="s">
        <v>130</v>
      </c>
      <c r="BM687" s="230" t="s">
        <v>762</v>
      </c>
    </row>
    <row r="688" s="2" customFormat="1">
      <c r="A688" s="39"/>
      <c r="B688" s="40"/>
      <c r="C688" s="41"/>
      <c r="D688" s="232" t="s">
        <v>132</v>
      </c>
      <c r="E688" s="41"/>
      <c r="F688" s="233" t="s">
        <v>763</v>
      </c>
      <c r="G688" s="41"/>
      <c r="H688" s="41"/>
      <c r="I688" s="234"/>
      <c r="J688" s="41"/>
      <c r="K688" s="41"/>
      <c r="L688" s="45"/>
      <c r="M688" s="235"/>
      <c r="N688" s="236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132</v>
      </c>
      <c r="AU688" s="18" t="s">
        <v>83</v>
      </c>
    </row>
    <row r="689" s="2" customFormat="1">
      <c r="A689" s="39"/>
      <c r="B689" s="40"/>
      <c r="C689" s="41"/>
      <c r="D689" s="237" t="s">
        <v>134</v>
      </c>
      <c r="E689" s="41"/>
      <c r="F689" s="238" t="s">
        <v>764</v>
      </c>
      <c r="G689" s="41"/>
      <c r="H689" s="41"/>
      <c r="I689" s="234"/>
      <c r="J689" s="41"/>
      <c r="K689" s="41"/>
      <c r="L689" s="45"/>
      <c r="M689" s="235"/>
      <c r="N689" s="236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134</v>
      </c>
      <c r="AU689" s="18" t="s">
        <v>83</v>
      </c>
    </row>
    <row r="690" s="2" customFormat="1" ht="21.75" customHeight="1">
      <c r="A690" s="39"/>
      <c r="B690" s="40"/>
      <c r="C690" s="219" t="s">
        <v>765</v>
      </c>
      <c r="D690" s="219" t="s">
        <v>125</v>
      </c>
      <c r="E690" s="220" t="s">
        <v>766</v>
      </c>
      <c r="F690" s="221" t="s">
        <v>767</v>
      </c>
      <c r="G690" s="222" t="s">
        <v>128</v>
      </c>
      <c r="H690" s="223">
        <v>583.28999999999996</v>
      </c>
      <c r="I690" s="224"/>
      <c r="J690" s="225">
        <f>ROUND(I690*H690,2)</f>
        <v>0</v>
      </c>
      <c r="K690" s="221" t="s">
        <v>129</v>
      </c>
      <c r="L690" s="45"/>
      <c r="M690" s="226" t="s">
        <v>1</v>
      </c>
      <c r="N690" s="227" t="s">
        <v>38</v>
      </c>
      <c r="O690" s="92"/>
      <c r="P690" s="228">
        <f>O690*H690</f>
        <v>0</v>
      </c>
      <c r="Q690" s="228">
        <v>0</v>
      </c>
      <c r="R690" s="228">
        <f>Q690*H690</f>
        <v>0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130</v>
      </c>
      <c r="AT690" s="230" t="s">
        <v>125</v>
      </c>
      <c r="AU690" s="230" t="s">
        <v>83</v>
      </c>
      <c r="AY690" s="18" t="s">
        <v>123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81</v>
      </c>
      <c r="BK690" s="231">
        <f>ROUND(I690*H690,2)</f>
        <v>0</v>
      </c>
      <c r="BL690" s="18" t="s">
        <v>130</v>
      </c>
      <c r="BM690" s="230" t="s">
        <v>768</v>
      </c>
    </row>
    <row r="691" s="2" customFormat="1">
      <c r="A691" s="39"/>
      <c r="B691" s="40"/>
      <c r="C691" s="41"/>
      <c r="D691" s="232" t="s">
        <v>132</v>
      </c>
      <c r="E691" s="41"/>
      <c r="F691" s="233" t="s">
        <v>769</v>
      </c>
      <c r="G691" s="41"/>
      <c r="H691" s="41"/>
      <c r="I691" s="234"/>
      <c r="J691" s="41"/>
      <c r="K691" s="41"/>
      <c r="L691" s="45"/>
      <c r="M691" s="235"/>
      <c r="N691" s="236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132</v>
      </c>
      <c r="AU691" s="18" t="s">
        <v>83</v>
      </c>
    </row>
    <row r="692" s="2" customFormat="1">
      <c r="A692" s="39"/>
      <c r="B692" s="40"/>
      <c r="C692" s="41"/>
      <c r="D692" s="237" t="s">
        <v>134</v>
      </c>
      <c r="E692" s="41"/>
      <c r="F692" s="238" t="s">
        <v>770</v>
      </c>
      <c r="G692" s="41"/>
      <c r="H692" s="41"/>
      <c r="I692" s="234"/>
      <c r="J692" s="41"/>
      <c r="K692" s="41"/>
      <c r="L692" s="45"/>
      <c r="M692" s="235"/>
      <c r="N692" s="236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134</v>
      </c>
      <c r="AU692" s="18" t="s">
        <v>83</v>
      </c>
    </row>
    <row r="693" s="13" customFormat="1">
      <c r="A693" s="13"/>
      <c r="B693" s="239"/>
      <c r="C693" s="240"/>
      <c r="D693" s="232" t="s">
        <v>136</v>
      </c>
      <c r="E693" s="241" t="s">
        <v>1</v>
      </c>
      <c r="F693" s="242" t="s">
        <v>771</v>
      </c>
      <c r="G693" s="240"/>
      <c r="H693" s="241" t="s">
        <v>1</v>
      </c>
      <c r="I693" s="243"/>
      <c r="J693" s="240"/>
      <c r="K693" s="240"/>
      <c r="L693" s="244"/>
      <c r="M693" s="245"/>
      <c r="N693" s="246"/>
      <c r="O693" s="246"/>
      <c r="P693" s="246"/>
      <c r="Q693" s="246"/>
      <c r="R693" s="246"/>
      <c r="S693" s="246"/>
      <c r="T693" s="247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8" t="s">
        <v>136</v>
      </c>
      <c r="AU693" s="248" t="s">
        <v>83</v>
      </c>
      <c r="AV693" s="13" t="s">
        <v>81</v>
      </c>
      <c r="AW693" s="13" t="s">
        <v>30</v>
      </c>
      <c r="AX693" s="13" t="s">
        <v>73</v>
      </c>
      <c r="AY693" s="248" t="s">
        <v>123</v>
      </c>
    </row>
    <row r="694" s="14" customFormat="1">
      <c r="A694" s="14"/>
      <c r="B694" s="249"/>
      <c r="C694" s="250"/>
      <c r="D694" s="232" t="s">
        <v>136</v>
      </c>
      <c r="E694" s="251" t="s">
        <v>1</v>
      </c>
      <c r="F694" s="252" t="s">
        <v>772</v>
      </c>
      <c r="G694" s="250"/>
      <c r="H694" s="253">
        <v>434.82999999999998</v>
      </c>
      <c r="I694" s="254"/>
      <c r="J694" s="250"/>
      <c r="K694" s="250"/>
      <c r="L694" s="255"/>
      <c r="M694" s="256"/>
      <c r="N694" s="257"/>
      <c r="O694" s="257"/>
      <c r="P694" s="257"/>
      <c r="Q694" s="257"/>
      <c r="R694" s="257"/>
      <c r="S694" s="257"/>
      <c r="T694" s="25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9" t="s">
        <v>136</v>
      </c>
      <c r="AU694" s="259" t="s">
        <v>83</v>
      </c>
      <c r="AV694" s="14" t="s">
        <v>83</v>
      </c>
      <c r="AW694" s="14" t="s">
        <v>30</v>
      </c>
      <c r="AX694" s="14" t="s">
        <v>73</v>
      </c>
      <c r="AY694" s="259" t="s">
        <v>123</v>
      </c>
    </row>
    <row r="695" s="13" customFormat="1">
      <c r="A695" s="13"/>
      <c r="B695" s="239"/>
      <c r="C695" s="240"/>
      <c r="D695" s="232" t="s">
        <v>136</v>
      </c>
      <c r="E695" s="241" t="s">
        <v>1</v>
      </c>
      <c r="F695" s="242" t="s">
        <v>773</v>
      </c>
      <c r="G695" s="240"/>
      <c r="H695" s="241" t="s">
        <v>1</v>
      </c>
      <c r="I695" s="243"/>
      <c r="J695" s="240"/>
      <c r="K695" s="240"/>
      <c r="L695" s="244"/>
      <c r="M695" s="245"/>
      <c r="N695" s="246"/>
      <c r="O695" s="246"/>
      <c r="P695" s="246"/>
      <c r="Q695" s="246"/>
      <c r="R695" s="246"/>
      <c r="S695" s="246"/>
      <c r="T695" s="247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8" t="s">
        <v>136</v>
      </c>
      <c r="AU695" s="248" t="s">
        <v>83</v>
      </c>
      <c r="AV695" s="13" t="s">
        <v>81</v>
      </c>
      <c r="AW695" s="13" t="s">
        <v>30</v>
      </c>
      <c r="AX695" s="13" t="s">
        <v>73</v>
      </c>
      <c r="AY695" s="248" t="s">
        <v>123</v>
      </c>
    </row>
    <row r="696" s="14" customFormat="1">
      <c r="A696" s="14"/>
      <c r="B696" s="249"/>
      <c r="C696" s="250"/>
      <c r="D696" s="232" t="s">
        <v>136</v>
      </c>
      <c r="E696" s="251" t="s">
        <v>1</v>
      </c>
      <c r="F696" s="252" t="s">
        <v>684</v>
      </c>
      <c r="G696" s="250"/>
      <c r="H696" s="253">
        <v>148.46000000000001</v>
      </c>
      <c r="I696" s="254"/>
      <c r="J696" s="250"/>
      <c r="K696" s="250"/>
      <c r="L696" s="255"/>
      <c r="M696" s="256"/>
      <c r="N696" s="257"/>
      <c r="O696" s="257"/>
      <c r="P696" s="257"/>
      <c r="Q696" s="257"/>
      <c r="R696" s="257"/>
      <c r="S696" s="257"/>
      <c r="T696" s="258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9" t="s">
        <v>136</v>
      </c>
      <c r="AU696" s="259" t="s">
        <v>83</v>
      </c>
      <c r="AV696" s="14" t="s">
        <v>83</v>
      </c>
      <c r="AW696" s="14" t="s">
        <v>30</v>
      </c>
      <c r="AX696" s="14" t="s">
        <v>73</v>
      </c>
      <c r="AY696" s="259" t="s">
        <v>123</v>
      </c>
    </row>
    <row r="697" s="15" customFormat="1">
      <c r="A697" s="15"/>
      <c r="B697" s="260"/>
      <c r="C697" s="261"/>
      <c r="D697" s="232" t="s">
        <v>136</v>
      </c>
      <c r="E697" s="262" t="s">
        <v>1</v>
      </c>
      <c r="F697" s="263" t="s">
        <v>139</v>
      </c>
      <c r="G697" s="261"/>
      <c r="H697" s="264">
        <v>583.28999999999996</v>
      </c>
      <c r="I697" s="265"/>
      <c r="J697" s="261"/>
      <c r="K697" s="261"/>
      <c r="L697" s="266"/>
      <c r="M697" s="267"/>
      <c r="N697" s="268"/>
      <c r="O697" s="268"/>
      <c r="P697" s="268"/>
      <c r="Q697" s="268"/>
      <c r="R697" s="268"/>
      <c r="S697" s="268"/>
      <c r="T697" s="269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70" t="s">
        <v>136</v>
      </c>
      <c r="AU697" s="270" t="s">
        <v>83</v>
      </c>
      <c r="AV697" s="15" t="s">
        <v>130</v>
      </c>
      <c r="AW697" s="15" t="s">
        <v>30</v>
      </c>
      <c r="AX697" s="15" t="s">
        <v>81</v>
      </c>
      <c r="AY697" s="270" t="s">
        <v>123</v>
      </c>
    </row>
    <row r="698" s="2" customFormat="1" ht="21.75" customHeight="1">
      <c r="A698" s="39"/>
      <c r="B698" s="40"/>
      <c r="C698" s="219" t="s">
        <v>774</v>
      </c>
      <c r="D698" s="219" t="s">
        <v>125</v>
      </c>
      <c r="E698" s="220" t="s">
        <v>775</v>
      </c>
      <c r="F698" s="221" t="s">
        <v>776</v>
      </c>
      <c r="G698" s="222" t="s">
        <v>128</v>
      </c>
      <c r="H698" s="223">
        <v>23331.599999999999</v>
      </c>
      <c r="I698" s="224"/>
      <c r="J698" s="225">
        <f>ROUND(I698*H698,2)</f>
        <v>0</v>
      </c>
      <c r="K698" s="221" t="s">
        <v>129</v>
      </c>
      <c r="L698" s="45"/>
      <c r="M698" s="226" t="s">
        <v>1</v>
      </c>
      <c r="N698" s="227" t="s">
        <v>38</v>
      </c>
      <c r="O698" s="92"/>
      <c r="P698" s="228">
        <f>O698*H698</f>
        <v>0</v>
      </c>
      <c r="Q698" s="228">
        <v>0</v>
      </c>
      <c r="R698" s="228">
        <f>Q698*H698</f>
        <v>0</v>
      </c>
      <c r="S698" s="228">
        <v>0</v>
      </c>
      <c r="T698" s="229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0" t="s">
        <v>130</v>
      </c>
      <c r="AT698" s="230" t="s">
        <v>125</v>
      </c>
      <c r="AU698" s="230" t="s">
        <v>83</v>
      </c>
      <c r="AY698" s="18" t="s">
        <v>123</v>
      </c>
      <c r="BE698" s="231">
        <f>IF(N698="základní",J698,0)</f>
        <v>0</v>
      </c>
      <c r="BF698" s="231">
        <f>IF(N698="snížená",J698,0)</f>
        <v>0</v>
      </c>
      <c r="BG698" s="231">
        <f>IF(N698="zákl. přenesená",J698,0)</f>
        <v>0</v>
      </c>
      <c r="BH698" s="231">
        <f>IF(N698="sníž. přenesená",J698,0)</f>
        <v>0</v>
      </c>
      <c r="BI698" s="231">
        <f>IF(N698="nulová",J698,0)</f>
        <v>0</v>
      </c>
      <c r="BJ698" s="18" t="s">
        <v>81</v>
      </c>
      <c r="BK698" s="231">
        <f>ROUND(I698*H698,2)</f>
        <v>0</v>
      </c>
      <c r="BL698" s="18" t="s">
        <v>130</v>
      </c>
      <c r="BM698" s="230" t="s">
        <v>777</v>
      </c>
    </row>
    <row r="699" s="2" customFormat="1">
      <c r="A699" s="39"/>
      <c r="B699" s="40"/>
      <c r="C699" s="41"/>
      <c r="D699" s="232" t="s">
        <v>132</v>
      </c>
      <c r="E699" s="41"/>
      <c r="F699" s="233" t="s">
        <v>778</v>
      </c>
      <c r="G699" s="41"/>
      <c r="H699" s="41"/>
      <c r="I699" s="234"/>
      <c r="J699" s="41"/>
      <c r="K699" s="41"/>
      <c r="L699" s="45"/>
      <c r="M699" s="235"/>
      <c r="N699" s="236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132</v>
      </c>
      <c r="AU699" s="18" t="s">
        <v>83</v>
      </c>
    </row>
    <row r="700" s="2" customFormat="1">
      <c r="A700" s="39"/>
      <c r="B700" s="40"/>
      <c r="C700" s="41"/>
      <c r="D700" s="237" t="s">
        <v>134</v>
      </c>
      <c r="E700" s="41"/>
      <c r="F700" s="238" t="s">
        <v>779</v>
      </c>
      <c r="G700" s="41"/>
      <c r="H700" s="41"/>
      <c r="I700" s="234"/>
      <c r="J700" s="41"/>
      <c r="K700" s="41"/>
      <c r="L700" s="45"/>
      <c r="M700" s="235"/>
      <c r="N700" s="236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134</v>
      </c>
      <c r="AU700" s="18" t="s">
        <v>83</v>
      </c>
    </row>
    <row r="701" s="2" customFormat="1">
      <c r="A701" s="39"/>
      <c r="B701" s="40"/>
      <c r="C701" s="41"/>
      <c r="D701" s="232" t="s">
        <v>206</v>
      </c>
      <c r="E701" s="41"/>
      <c r="F701" s="271" t="s">
        <v>780</v>
      </c>
      <c r="G701" s="41"/>
      <c r="H701" s="41"/>
      <c r="I701" s="234"/>
      <c r="J701" s="41"/>
      <c r="K701" s="41"/>
      <c r="L701" s="45"/>
      <c r="M701" s="235"/>
      <c r="N701" s="236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206</v>
      </c>
      <c r="AU701" s="18" t="s">
        <v>83</v>
      </c>
    </row>
    <row r="702" s="14" customFormat="1">
      <c r="A702" s="14"/>
      <c r="B702" s="249"/>
      <c r="C702" s="250"/>
      <c r="D702" s="232" t="s">
        <v>136</v>
      </c>
      <c r="E702" s="251" t="s">
        <v>1</v>
      </c>
      <c r="F702" s="252" t="s">
        <v>781</v>
      </c>
      <c r="G702" s="250"/>
      <c r="H702" s="253">
        <v>23331.599999999999</v>
      </c>
      <c r="I702" s="254"/>
      <c r="J702" s="250"/>
      <c r="K702" s="250"/>
      <c r="L702" s="255"/>
      <c r="M702" s="256"/>
      <c r="N702" s="257"/>
      <c r="O702" s="257"/>
      <c r="P702" s="257"/>
      <c r="Q702" s="257"/>
      <c r="R702" s="257"/>
      <c r="S702" s="257"/>
      <c r="T702" s="258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9" t="s">
        <v>136</v>
      </c>
      <c r="AU702" s="259" t="s">
        <v>83</v>
      </c>
      <c r="AV702" s="14" t="s">
        <v>83</v>
      </c>
      <c r="AW702" s="14" t="s">
        <v>30</v>
      </c>
      <c r="AX702" s="14" t="s">
        <v>73</v>
      </c>
      <c r="AY702" s="259" t="s">
        <v>123</v>
      </c>
    </row>
    <row r="703" s="15" customFormat="1">
      <c r="A703" s="15"/>
      <c r="B703" s="260"/>
      <c r="C703" s="261"/>
      <c r="D703" s="232" t="s">
        <v>136</v>
      </c>
      <c r="E703" s="262" t="s">
        <v>1</v>
      </c>
      <c r="F703" s="263" t="s">
        <v>139</v>
      </c>
      <c r="G703" s="261"/>
      <c r="H703" s="264">
        <v>23331.599999999999</v>
      </c>
      <c r="I703" s="265"/>
      <c r="J703" s="261"/>
      <c r="K703" s="261"/>
      <c r="L703" s="266"/>
      <c r="M703" s="267"/>
      <c r="N703" s="268"/>
      <c r="O703" s="268"/>
      <c r="P703" s="268"/>
      <c r="Q703" s="268"/>
      <c r="R703" s="268"/>
      <c r="S703" s="268"/>
      <c r="T703" s="269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70" t="s">
        <v>136</v>
      </c>
      <c r="AU703" s="270" t="s">
        <v>83</v>
      </c>
      <c r="AV703" s="15" t="s">
        <v>130</v>
      </c>
      <c r="AW703" s="15" t="s">
        <v>30</v>
      </c>
      <c r="AX703" s="15" t="s">
        <v>81</v>
      </c>
      <c r="AY703" s="270" t="s">
        <v>123</v>
      </c>
    </row>
    <row r="704" s="2" customFormat="1" ht="21.75" customHeight="1">
      <c r="A704" s="39"/>
      <c r="B704" s="40"/>
      <c r="C704" s="219" t="s">
        <v>782</v>
      </c>
      <c r="D704" s="219" t="s">
        <v>125</v>
      </c>
      <c r="E704" s="220" t="s">
        <v>783</v>
      </c>
      <c r="F704" s="221" t="s">
        <v>784</v>
      </c>
      <c r="G704" s="222" t="s">
        <v>128</v>
      </c>
      <c r="H704" s="223">
        <v>583.28999999999996</v>
      </c>
      <c r="I704" s="224"/>
      <c r="J704" s="225">
        <f>ROUND(I704*H704,2)</f>
        <v>0</v>
      </c>
      <c r="K704" s="221" t="s">
        <v>129</v>
      </c>
      <c r="L704" s="45"/>
      <c r="M704" s="226" t="s">
        <v>1</v>
      </c>
      <c r="N704" s="227" t="s">
        <v>38</v>
      </c>
      <c r="O704" s="92"/>
      <c r="P704" s="228">
        <f>O704*H704</f>
        <v>0</v>
      </c>
      <c r="Q704" s="228">
        <v>0</v>
      </c>
      <c r="R704" s="228">
        <f>Q704*H704</f>
        <v>0</v>
      </c>
      <c r="S704" s="228">
        <v>0</v>
      </c>
      <c r="T704" s="229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0" t="s">
        <v>130</v>
      </c>
      <c r="AT704" s="230" t="s">
        <v>125</v>
      </c>
      <c r="AU704" s="230" t="s">
        <v>83</v>
      </c>
      <c r="AY704" s="18" t="s">
        <v>123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8" t="s">
        <v>81</v>
      </c>
      <c r="BK704" s="231">
        <f>ROUND(I704*H704,2)</f>
        <v>0</v>
      </c>
      <c r="BL704" s="18" t="s">
        <v>130</v>
      </c>
      <c r="BM704" s="230" t="s">
        <v>785</v>
      </c>
    </row>
    <row r="705" s="2" customFormat="1">
      <c r="A705" s="39"/>
      <c r="B705" s="40"/>
      <c r="C705" s="41"/>
      <c r="D705" s="232" t="s">
        <v>132</v>
      </c>
      <c r="E705" s="41"/>
      <c r="F705" s="233" t="s">
        <v>786</v>
      </c>
      <c r="G705" s="41"/>
      <c r="H705" s="41"/>
      <c r="I705" s="234"/>
      <c r="J705" s="41"/>
      <c r="K705" s="41"/>
      <c r="L705" s="45"/>
      <c r="M705" s="235"/>
      <c r="N705" s="236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132</v>
      </c>
      <c r="AU705" s="18" t="s">
        <v>83</v>
      </c>
    </row>
    <row r="706" s="2" customFormat="1">
      <c r="A706" s="39"/>
      <c r="B706" s="40"/>
      <c r="C706" s="41"/>
      <c r="D706" s="237" t="s">
        <v>134</v>
      </c>
      <c r="E706" s="41"/>
      <c r="F706" s="238" t="s">
        <v>787</v>
      </c>
      <c r="G706" s="41"/>
      <c r="H706" s="41"/>
      <c r="I706" s="234"/>
      <c r="J706" s="41"/>
      <c r="K706" s="41"/>
      <c r="L706" s="45"/>
      <c r="M706" s="235"/>
      <c r="N706" s="236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134</v>
      </c>
      <c r="AU706" s="18" t="s">
        <v>83</v>
      </c>
    </row>
    <row r="707" s="14" customFormat="1">
      <c r="A707" s="14"/>
      <c r="B707" s="249"/>
      <c r="C707" s="250"/>
      <c r="D707" s="232" t="s">
        <v>136</v>
      </c>
      <c r="E707" s="251" t="s">
        <v>1</v>
      </c>
      <c r="F707" s="252" t="s">
        <v>788</v>
      </c>
      <c r="G707" s="250"/>
      <c r="H707" s="253">
        <v>583.28999999999996</v>
      </c>
      <c r="I707" s="254"/>
      <c r="J707" s="250"/>
      <c r="K707" s="250"/>
      <c r="L707" s="255"/>
      <c r="M707" s="256"/>
      <c r="N707" s="257"/>
      <c r="O707" s="257"/>
      <c r="P707" s="257"/>
      <c r="Q707" s="257"/>
      <c r="R707" s="257"/>
      <c r="S707" s="257"/>
      <c r="T707" s="258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9" t="s">
        <v>136</v>
      </c>
      <c r="AU707" s="259" t="s">
        <v>83</v>
      </c>
      <c r="AV707" s="14" t="s">
        <v>83</v>
      </c>
      <c r="AW707" s="14" t="s">
        <v>30</v>
      </c>
      <c r="AX707" s="14" t="s">
        <v>73</v>
      </c>
      <c r="AY707" s="259" t="s">
        <v>123</v>
      </c>
    </row>
    <row r="708" s="15" customFormat="1">
      <c r="A708" s="15"/>
      <c r="B708" s="260"/>
      <c r="C708" s="261"/>
      <c r="D708" s="232" t="s">
        <v>136</v>
      </c>
      <c r="E708" s="262" t="s">
        <v>1</v>
      </c>
      <c r="F708" s="263" t="s">
        <v>139</v>
      </c>
      <c r="G708" s="261"/>
      <c r="H708" s="264">
        <v>583.28999999999996</v>
      </c>
      <c r="I708" s="265"/>
      <c r="J708" s="261"/>
      <c r="K708" s="261"/>
      <c r="L708" s="266"/>
      <c r="M708" s="267"/>
      <c r="N708" s="268"/>
      <c r="O708" s="268"/>
      <c r="P708" s="268"/>
      <c r="Q708" s="268"/>
      <c r="R708" s="268"/>
      <c r="S708" s="268"/>
      <c r="T708" s="269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70" t="s">
        <v>136</v>
      </c>
      <c r="AU708" s="270" t="s">
        <v>83</v>
      </c>
      <c r="AV708" s="15" t="s">
        <v>130</v>
      </c>
      <c r="AW708" s="15" t="s">
        <v>30</v>
      </c>
      <c r="AX708" s="15" t="s">
        <v>81</v>
      </c>
      <c r="AY708" s="270" t="s">
        <v>123</v>
      </c>
    </row>
    <row r="709" s="2" customFormat="1" ht="21.75" customHeight="1">
      <c r="A709" s="39"/>
      <c r="B709" s="40"/>
      <c r="C709" s="219" t="s">
        <v>789</v>
      </c>
      <c r="D709" s="219" t="s">
        <v>125</v>
      </c>
      <c r="E709" s="220" t="s">
        <v>790</v>
      </c>
      <c r="F709" s="221" t="s">
        <v>791</v>
      </c>
      <c r="G709" s="222" t="s">
        <v>521</v>
      </c>
      <c r="H709" s="223">
        <v>124</v>
      </c>
      <c r="I709" s="224"/>
      <c r="J709" s="225">
        <f>ROUND(I709*H709,2)</f>
        <v>0</v>
      </c>
      <c r="K709" s="221" t="s">
        <v>129</v>
      </c>
      <c r="L709" s="45"/>
      <c r="M709" s="226" t="s">
        <v>1</v>
      </c>
      <c r="N709" s="227" t="s">
        <v>38</v>
      </c>
      <c r="O709" s="92"/>
      <c r="P709" s="228">
        <f>O709*H709</f>
        <v>0</v>
      </c>
      <c r="Q709" s="228">
        <v>0.00027999999999999998</v>
      </c>
      <c r="R709" s="228">
        <f>Q709*H709</f>
        <v>0.034719999999999994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130</v>
      </c>
      <c r="AT709" s="230" t="s">
        <v>125</v>
      </c>
      <c r="AU709" s="230" t="s">
        <v>83</v>
      </c>
      <c r="AY709" s="18" t="s">
        <v>123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81</v>
      </c>
      <c r="BK709" s="231">
        <f>ROUND(I709*H709,2)</f>
        <v>0</v>
      </c>
      <c r="BL709" s="18" t="s">
        <v>130</v>
      </c>
      <c r="BM709" s="230" t="s">
        <v>792</v>
      </c>
    </row>
    <row r="710" s="2" customFormat="1">
      <c r="A710" s="39"/>
      <c r="B710" s="40"/>
      <c r="C710" s="41"/>
      <c r="D710" s="232" t="s">
        <v>132</v>
      </c>
      <c r="E710" s="41"/>
      <c r="F710" s="233" t="s">
        <v>793</v>
      </c>
      <c r="G710" s="41"/>
      <c r="H710" s="41"/>
      <c r="I710" s="234"/>
      <c r="J710" s="41"/>
      <c r="K710" s="41"/>
      <c r="L710" s="45"/>
      <c r="M710" s="235"/>
      <c r="N710" s="236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132</v>
      </c>
      <c r="AU710" s="18" t="s">
        <v>83</v>
      </c>
    </row>
    <row r="711" s="2" customFormat="1">
      <c r="A711" s="39"/>
      <c r="B711" s="40"/>
      <c r="C711" s="41"/>
      <c r="D711" s="237" t="s">
        <v>134</v>
      </c>
      <c r="E711" s="41"/>
      <c r="F711" s="238" t="s">
        <v>794</v>
      </c>
      <c r="G711" s="41"/>
      <c r="H711" s="41"/>
      <c r="I711" s="234"/>
      <c r="J711" s="41"/>
      <c r="K711" s="41"/>
      <c r="L711" s="45"/>
      <c r="M711" s="235"/>
      <c r="N711" s="236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134</v>
      </c>
      <c r="AU711" s="18" t="s">
        <v>83</v>
      </c>
    </row>
    <row r="712" s="13" customFormat="1">
      <c r="A712" s="13"/>
      <c r="B712" s="239"/>
      <c r="C712" s="240"/>
      <c r="D712" s="232" t="s">
        <v>136</v>
      </c>
      <c r="E712" s="241" t="s">
        <v>1</v>
      </c>
      <c r="F712" s="242" t="s">
        <v>795</v>
      </c>
      <c r="G712" s="240"/>
      <c r="H712" s="241" t="s">
        <v>1</v>
      </c>
      <c r="I712" s="243"/>
      <c r="J712" s="240"/>
      <c r="K712" s="240"/>
      <c r="L712" s="244"/>
      <c r="M712" s="245"/>
      <c r="N712" s="246"/>
      <c r="O712" s="246"/>
      <c r="P712" s="246"/>
      <c r="Q712" s="246"/>
      <c r="R712" s="246"/>
      <c r="S712" s="246"/>
      <c r="T712" s="247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8" t="s">
        <v>136</v>
      </c>
      <c r="AU712" s="248" t="s">
        <v>83</v>
      </c>
      <c r="AV712" s="13" t="s">
        <v>81</v>
      </c>
      <c r="AW712" s="13" t="s">
        <v>30</v>
      </c>
      <c r="AX712" s="13" t="s">
        <v>73</v>
      </c>
      <c r="AY712" s="248" t="s">
        <v>123</v>
      </c>
    </row>
    <row r="713" s="14" customFormat="1">
      <c r="A713" s="14"/>
      <c r="B713" s="249"/>
      <c r="C713" s="250"/>
      <c r="D713" s="232" t="s">
        <v>136</v>
      </c>
      <c r="E713" s="251" t="s">
        <v>1</v>
      </c>
      <c r="F713" s="252" t="s">
        <v>796</v>
      </c>
      <c r="G713" s="250"/>
      <c r="H713" s="253">
        <v>124</v>
      </c>
      <c r="I713" s="254"/>
      <c r="J713" s="250"/>
      <c r="K713" s="250"/>
      <c r="L713" s="255"/>
      <c r="M713" s="256"/>
      <c r="N713" s="257"/>
      <c r="O713" s="257"/>
      <c r="P713" s="257"/>
      <c r="Q713" s="257"/>
      <c r="R713" s="257"/>
      <c r="S713" s="257"/>
      <c r="T713" s="258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9" t="s">
        <v>136</v>
      </c>
      <c r="AU713" s="259" t="s">
        <v>83</v>
      </c>
      <c r="AV713" s="14" t="s">
        <v>83</v>
      </c>
      <c r="AW713" s="14" t="s">
        <v>30</v>
      </c>
      <c r="AX713" s="14" t="s">
        <v>81</v>
      </c>
      <c r="AY713" s="259" t="s">
        <v>123</v>
      </c>
    </row>
    <row r="714" s="2" customFormat="1" ht="16.5" customHeight="1">
      <c r="A714" s="39"/>
      <c r="B714" s="40"/>
      <c r="C714" s="219" t="s">
        <v>797</v>
      </c>
      <c r="D714" s="219" t="s">
        <v>125</v>
      </c>
      <c r="E714" s="220" t="s">
        <v>798</v>
      </c>
      <c r="F714" s="221" t="s">
        <v>799</v>
      </c>
      <c r="G714" s="222" t="s">
        <v>179</v>
      </c>
      <c r="H714" s="223">
        <v>8.6980000000000004</v>
      </c>
      <c r="I714" s="224"/>
      <c r="J714" s="225">
        <f>ROUND(I714*H714,2)</f>
        <v>0</v>
      </c>
      <c r="K714" s="221" t="s">
        <v>129</v>
      </c>
      <c r="L714" s="45"/>
      <c r="M714" s="226" t="s">
        <v>1</v>
      </c>
      <c r="N714" s="227" t="s">
        <v>38</v>
      </c>
      <c r="O714" s="92"/>
      <c r="P714" s="228">
        <f>O714*H714</f>
        <v>0</v>
      </c>
      <c r="Q714" s="228">
        <v>0.121711072</v>
      </c>
      <c r="R714" s="228">
        <f>Q714*H714</f>
        <v>1.0586429042560002</v>
      </c>
      <c r="S714" s="228">
        <v>2.3999999999999999</v>
      </c>
      <c r="T714" s="229">
        <f>S714*H714</f>
        <v>20.8752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0" t="s">
        <v>130</v>
      </c>
      <c r="AT714" s="230" t="s">
        <v>125</v>
      </c>
      <c r="AU714" s="230" t="s">
        <v>83</v>
      </c>
      <c r="AY714" s="18" t="s">
        <v>123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8" t="s">
        <v>81</v>
      </c>
      <c r="BK714" s="231">
        <f>ROUND(I714*H714,2)</f>
        <v>0</v>
      </c>
      <c r="BL714" s="18" t="s">
        <v>130</v>
      </c>
      <c r="BM714" s="230" t="s">
        <v>800</v>
      </c>
    </row>
    <row r="715" s="2" customFormat="1">
      <c r="A715" s="39"/>
      <c r="B715" s="40"/>
      <c r="C715" s="41"/>
      <c r="D715" s="232" t="s">
        <v>132</v>
      </c>
      <c r="E715" s="41"/>
      <c r="F715" s="233" t="s">
        <v>801</v>
      </c>
      <c r="G715" s="41"/>
      <c r="H715" s="41"/>
      <c r="I715" s="234"/>
      <c r="J715" s="41"/>
      <c r="K715" s="41"/>
      <c r="L715" s="45"/>
      <c r="M715" s="235"/>
      <c r="N715" s="236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132</v>
      </c>
      <c r="AU715" s="18" t="s">
        <v>83</v>
      </c>
    </row>
    <row r="716" s="2" customFormat="1">
      <c r="A716" s="39"/>
      <c r="B716" s="40"/>
      <c r="C716" s="41"/>
      <c r="D716" s="237" t="s">
        <v>134</v>
      </c>
      <c r="E716" s="41"/>
      <c r="F716" s="238" t="s">
        <v>802</v>
      </c>
      <c r="G716" s="41"/>
      <c r="H716" s="41"/>
      <c r="I716" s="234"/>
      <c r="J716" s="41"/>
      <c r="K716" s="41"/>
      <c r="L716" s="45"/>
      <c r="M716" s="235"/>
      <c r="N716" s="236"/>
      <c r="O716" s="92"/>
      <c r="P716" s="92"/>
      <c r="Q716" s="92"/>
      <c r="R716" s="92"/>
      <c r="S716" s="92"/>
      <c r="T716" s="93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134</v>
      </c>
      <c r="AU716" s="18" t="s">
        <v>83</v>
      </c>
    </row>
    <row r="717" s="13" customFormat="1">
      <c r="A717" s="13"/>
      <c r="B717" s="239"/>
      <c r="C717" s="240"/>
      <c r="D717" s="232" t="s">
        <v>136</v>
      </c>
      <c r="E717" s="241" t="s">
        <v>1</v>
      </c>
      <c r="F717" s="242" t="s">
        <v>803</v>
      </c>
      <c r="G717" s="240"/>
      <c r="H717" s="241" t="s">
        <v>1</v>
      </c>
      <c r="I717" s="243"/>
      <c r="J717" s="240"/>
      <c r="K717" s="240"/>
      <c r="L717" s="244"/>
      <c r="M717" s="245"/>
      <c r="N717" s="246"/>
      <c r="O717" s="246"/>
      <c r="P717" s="246"/>
      <c r="Q717" s="246"/>
      <c r="R717" s="246"/>
      <c r="S717" s="246"/>
      <c r="T717" s="247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8" t="s">
        <v>136</v>
      </c>
      <c r="AU717" s="248" t="s">
        <v>83</v>
      </c>
      <c r="AV717" s="13" t="s">
        <v>81</v>
      </c>
      <c r="AW717" s="13" t="s">
        <v>30</v>
      </c>
      <c r="AX717" s="13" t="s">
        <v>73</v>
      </c>
      <c r="AY717" s="248" t="s">
        <v>123</v>
      </c>
    </row>
    <row r="718" s="14" customFormat="1">
      <c r="A718" s="14"/>
      <c r="B718" s="249"/>
      <c r="C718" s="250"/>
      <c r="D718" s="232" t="s">
        <v>136</v>
      </c>
      <c r="E718" s="251" t="s">
        <v>1</v>
      </c>
      <c r="F718" s="252" t="s">
        <v>804</v>
      </c>
      <c r="G718" s="250"/>
      <c r="H718" s="253">
        <v>2.6110000000000002</v>
      </c>
      <c r="I718" s="254"/>
      <c r="J718" s="250"/>
      <c r="K718" s="250"/>
      <c r="L718" s="255"/>
      <c r="M718" s="256"/>
      <c r="N718" s="257"/>
      <c r="O718" s="257"/>
      <c r="P718" s="257"/>
      <c r="Q718" s="257"/>
      <c r="R718" s="257"/>
      <c r="S718" s="257"/>
      <c r="T718" s="258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9" t="s">
        <v>136</v>
      </c>
      <c r="AU718" s="259" t="s">
        <v>83</v>
      </c>
      <c r="AV718" s="14" t="s">
        <v>83</v>
      </c>
      <c r="AW718" s="14" t="s">
        <v>30</v>
      </c>
      <c r="AX718" s="14" t="s">
        <v>73</v>
      </c>
      <c r="AY718" s="259" t="s">
        <v>123</v>
      </c>
    </row>
    <row r="719" s="14" customFormat="1">
      <c r="A719" s="14"/>
      <c r="B719" s="249"/>
      <c r="C719" s="250"/>
      <c r="D719" s="232" t="s">
        <v>136</v>
      </c>
      <c r="E719" s="251" t="s">
        <v>1</v>
      </c>
      <c r="F719" s="252" t="s">
        <v>805</v>
      </c>
      <c r="G719" s="250"/>
      <c r="H719" s="253">
        <v>2.3159999999999998</v>
      </c>
      <c r="I719" s="254"/>
      <c r="J719" s="250"/>
      <c r="K719" s="250"/>
      <c r="L719" s="255"/>
      <c r="M719" s="256"/>
      <c r="N719" s="257"/>
      <c r="O719" s="257"/>
      <c r="P719" s="257"/>
      <c r="Q719" s="257"/>
      <c r="R719" s="257"/>
      <c r="S719" s="257"/>
      <c r="T719" s="258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9" t="s">
        <v>136</v>
      </c>
      <c r="AU719" s="259" t="s">
        <v>83</v>
      </c>
      <c r="AV719" s="14" t="s">
        <v>83</v>
      </c>
      <c r="AW719" s="14" t="s">
        <v>30</v>
      </c>
      <c r="AX719" s="14" t="s">
        <v>73</v>
      </c>
      <c r="AY719" s="259" t="s">
        <v>123</v>
      </c>
    </row>
    <row r="720" s="13" customFormat="1">
      <c r="A720" s="13"/>
      <c r="B720" s="239"/>
      <c r="C720" s="240"/>
      <c r="D720" s="232" t="s">
        <v>136</v>
      </c>
      <c r="E720" s="241" t="s">
        <v>1</v>
      </c>
      <c r="F720" s="242" t="s">
        <v>806</v>
      </c>
      <c r="G720" s="240"/>
      <c r="H720" s="241" t="s">
        <v>1</v>
      </c>
      <c r="I720" s="243"/>
      <c r="J720" s="240"/>
      <c r="K720" s="240"/>
      <c r="L720" s="244"/>
      <c r="M720" s="245"/>
      <c r="N720" s="246"/>
      <c r="O720" s="246"/>
      <c r="P720" s="246"/>
      <c r="Q720" s="246"/>
      <c r="R720" s="246"/>
      <c r="S720" s="246"/>
      <c r="T720" s="247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8" t="s">
        <v>136</v>
      </c>
      <c r="AU720" s="248" t="s">
        <v>83</v>
      </c>
      <c r="AV720" s="13" t="s">
        <v>81</v>
      </c>
      <c r="AW720" s="13" t="s">
        <v>30</v>
      </c>
      <c r="AX720" s="13" t="s">
        <v>73</v>
      </c>
      <c r="AY720" s="248" t="s">
        <v>123</v>
      </c>
    </row>
    <row r="721" s="14" customFormat="1">
      <c r="A721" s="14"/>
      <c r="B721" s="249"/>
      <c r="C721" s="250"/>
      <c r="D721" s="232" t="s">
        <v>136</v>
      </c>
      <c r="E721" s="251" t="s">
        <v>1</v>
      </c>
      <c r="F721" s="252" t="s">
        <v>807</v>
      </c>
      <c r="G721" s="250"/>
      <c r="H721" s="253">
        <v>3.7709999999999999</v>
      </c>
      <c r="I721" s="254"/>
      <c r="J721" s="250"/>
      <c r="K721" s="250"/>
      <c r="L721" s="255"/>
      <c r="M721" s="256"/>
      <c r="N721" s="257"/>
      <c r="O721" s="257"/>
      <c r="P721" s="257"/>
      <c r="Q721" s="257"/>
      <c r="R721" s="257"/>
      <c r="S721" s="257"/>
      <c r="T721" s="258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9" t="s">
        <v>136</v>
      </c>
      <c r="AU721" s="259" t="s">
        <v>83</v>
      </c>
      <c r="AV721" s="14" t="s">
        <v>83</v>
      </c>
      <c r="AW721" s="14" t="s">
        <v>30</v>
      </c>
      <c r="AX721" s="14" t="s">
        <v>73</v>
      </c>
      <c r="AY721" s="259" t="s">
        <v>123</v>
      </c>
    </row>
    <row r="722" s="15" customFormat="1">
      <c r="A722" s="15"/>
      <c r="B722" s="260"/>
      <c r="C722" s="261"/>
      <c r="D722" s="232" t="s">
        <v>136</v>
      </c>
      <c r="E722" s="262" t="s">
        <v>1</v>
      </c>
      <c r="F722" s="263" t="s">
        <v>139</v>
      </c>
      <c r="G722" s="261"/>
      <c r="H722" s="264">
        <v>8.6980000000000004</v>
      </c>
      <c r="I722" s="265"/>
      <c r="J722" s="261"/>
      <c r="K722" s="261"/>
      <c r="L722" s="266"/>
      <c r="M722" s="267"/>
      <c r="N722" s="268"/>
      <c r="O722" s="268"/>
      <c r="P722" s="268"/>
      <c r="Q722" s="268"/>
      <c r="R722" s="268"/>
      <c r="S722" s="268"/>
      <c r="T722" s="269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70" t="s">
        <v>136</v>
      </c>
      <c r="AU722" s="270" t="s">
        <v>83</v>
      </c>
      <c r="AV722" s="15" t="s">
        <v>130</v>
      </c>
      <c r="AW722" s="15" t="s">
        <v>30</v>
      </c>
      <c r="AX722" s="15" t="s">
        <v>81</v>
      </c>
      <c r="AY722" s="270" t="s">
        <v>123</v>
      </c>
    </row>
    <row r="723" s="2" customFormat="1" ht="16.5" customHeight="1">
      <c r="A723" s="39"/>
      <c r="B723" s="40"/>
      <c r="C723" s="219" t="s">
        <v>808</v>
      </c>
      <c r="D723" s="219" t="s">
        <v>125</v>
      </c>
      <c r="E723" s="220" t="s">
        <v>809</v>
      </c>
      <c r="F723" s="221" t="s">
        <v>810</v>
      </c>
      <c r="G723" s="222" t="s">
        <v>156</v>
      </c>
      <c r="H723" s="223">
        <v>46.07</v>
      </c>
      <c r="I723" s="224"/>
      <c r="J723" s="225">
        <f>ROUND(I723*H723,2)</f>
        <v>0</v>
      </c>
      <c r="K723" s="221" t="s">
        <v>129</v>
      </c>
      <c r="L723" s="45"/>
      <c r="M723" s="226" t="s">
        <v>1</v>
      </c>
      <c r="N723" s="227" t="s">
        <v>38</v>
      </c>
      <c r="O723" s="92"/>
      <c r="P723" s="228">
        <f>O723*H723</f>
        <v>0</v>
      </c>
      <c r="Q723" s="228">
        <v>8.3599999999999999E-05</v>
      </c>
      <c r="R723" s="228">
        <f>Q723*H723</f>
        <v>0.003851452</v>
      </c>
      <c r="S723" s="228">
        <v>0.017999999999999999</v>
      </c>
      <c r="T723" s="229">
        <f>S723*H723</f>
        <v>0.82926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0" t="s">
        <v>130</v>
      </c>
      <c r="AT723" s="230" t="s">
        <v>125</v>
      </c>
      <c r="AU723" s="230" t="s">
        <v>83</v>
      </c>
      <c r="AY723" s="18" t="s">
        <v>123</v>
      </c>
      <c r="BE723" s="231">
        <f>IF(N723="základní",J723,0)</f>
        <v>0</v>
      </c>
      <c r="BF723" s="231">
        <f>IF(N723="snížená",J723,0)</f>
        <v>0</v>
      </c>
      <c r="BG723" s="231">
        <f>IF(N723="zákl. přenesená",J723,0)</f>
        <v>0</v>
      </c>
      <c r="BH723" s="231">
        <f>IF(N723="sníž. přenesená",J723,0)</f>
        <v>0</v>
      </c>
      <c r="BI723" s="231">
        <f>IF(N723="nulová",J723,0)</f>
        <v>0</v>
      </c>
      <c r="BJ723" s="18" t="s">
        <v>81</v>
      </c>
      <c r="BK723" s="231">
        <f>ROUND(I723*H723,2)</f>
        <v>0</v>
      </c>
      <c r="BL723" s="18" t="s">
        <v>130</v>
      </c>
      <c r="BM723" s="230" t="s">
        <v>811</v>
      </c>
    </row>
    <row r="724" s="2" customFormat="1">
      <c r="A724" s="39"/>
      <c r="B724" s="40"/>
      <c r="C724" s="41"/>
      <c r="D724" s="232" t="s">
        <v>132</v>
      </c>
      <c r="E724" s="41"/>
      <c r="F724" s="233" t="s">
        <v>812</v>
      </c>
      <c r="G724" s="41"/>
      <c r="H724" s="41"/>
      <c r="I724" s="234"/>
      <c r="J724" s="41"/>
      <c r="K724" s="41"/>
      <c r="L724" s="45"/>
      <c r="M724" s="235"/>
      <c r="N724" s="236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132</v>
      </c>
      <c r="AU724" s="18" t="s">
        <v>83</v>
      </c>
    </row>
    <row r="725" s="2" customFormat="1">
      <c r="A725" s="39"/>
      <c r="B725" s="40"/>
      <c r="C725" s="41"/>
      <c r="D725" s="237" t="s">
        <v>134</v>
      </c>
      <c r="E725" s="41"/>
      <c r="F725" s="238" t="s">
        <v>813</v>
      </c>
      <c r="G725" s="41"/>
      <c r="H725" s="41"/>
      <c r="I725" s="234"/>
      <c r="J725" s="41"/>
      <c r="K725" s="41"/>
      <c r="L725" s="45"/>
      <c r="M725" s="235"/>
      <c r="N725" s="236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134</v>
      </c>
      <c r="AU725" s="18" t="s">
        <v>83</v>
      </c>
    </row>
    <row r="726" s="2" customFormat="1">
      <c r="A726" s="39"/>
      <c r="B726" s="40"/>
      <c r="C726" s="41"/>
      <c r="D726" s="232" t="s">
        <v>206</v>
      </c>
      <c r="E726" s="41"/>
      <c r="F726" s="271" t="s">
        <v>814</v>
      </c>
      <c r="G726" s="41"/>
      <c r="H726" s="41"/>
      <c r="I726" s="234"/>
      <c r="J726" s="41"/>
      <c r="K726" s="41"/>
      <c r="L726" s="45"/>
      <c r="M726" s="235"/>
      <c r="N726" s="236"/>
      <c r="O726" s="92"/>
      <c r="P726" s="92"/>
      <c r="Q726" s="92"/>
      <c r="R726" s="92"/>
      <c r="S726" s="92"/>
      <c r="T726" s="93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206</v>
      </c>
      <c r="AU726" s="18" t="s">
        <v>83</v>
      </c>
    </row>
    <row r="727" s="14" customFormat="1">
      <c r="A727" s="14"/>
      <c r="B727" s="249"/>
      <c r="C727" s="250"/>
      <c r="D727" s="232" t="s">
        <v>136</v>
      </c>
      <c r="E727" s="251" t="s">
        <v>1</v>
      </c>
      <c r="F727" s="252" t="s">
        <v>815</v>
      </c>
      <c r="G727" s="250"/>
      <c r="H727" s="253">
        <v>18.524999999999999</v>
      </c>
      <c r="I727" s="254"/>
      <c r="J727" s="250"/>
      <c r="K727" s="250"/>
      <c r="L727" s="255"/>
      <c r="M727" s="256"/>
      <c r="N727" s="257"/>
      <c r="O727" s="257"/>
      <c r="P727" s="257"/>
      <c r="Q727" s="257"/>
      <c r="R727" s="257"/>
      <c r="S727" s="257"/>
      <c r="T727" s="258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9" t="s">
        <v>136</v>
      </c>
      <c r="AU727" s="259" t="s">
        <v>83</v>
      </c>
      <c r="AV727" s="14" t="s">
        <v>83</v>
      </c>
      <c r="AW727" s="14" t="s">
        <v>30</v>
      </c>
      <c r="AX727" s="14" t="s">
        <v>73</v>
      </c>
      <c r="AY727" s="259" t="s">
        <v>123</v>
      </c>
    </row>
    <row r="728" s="14" customFormat="1">
      <c r="A728" s="14"/>
      <c r="B728" s="249"/>
      <c r="C728" s="250"/>
      <c r="D728" s="232" t="s">
        <v>136</v>
      </c>
      <c r="E728" s="251" t="s">
        <v>1</v>
      </c>
      <c r="F728" s="252" t="s">
        <v>816</v>
      </c>
      <c r="G728" s="250"/>
      <c r="H728" s="253">
        <v>27.545000000000002</v>
      </c>
      <c r="I728" s="254"/>
      <c r="J728" s="250"/>
      <c r="K728" s="250"/>
      <c r="L728" s="255"/>
      <c r="M728" s="256"/>
      <c r="N728" s="257"/>
      <c r="O728" s="257"/>
      <c r="P728" s="257"/>
      <c r="Q728" s="257"/>
      <c r="R728" s="257"/>
      <c r="S728" s="257"/>
      <c r="T728" s="258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9" t="s">
        <v>136</v>
      </c>
      <c r="AU728" s="259" t="s">
        <v>83</v>
      </c>
      <c r="AV728" s="14" t="s">
        <v>83</v>
      </c>
      <c r="AW728" s="14" t="s">
        <v>30</v>
      </c>
      <c r="AX728" s="14" t="s">
        <v>73</v>
      </c>
      <c r="AY728" s="259" t="s">
        <v>123</v>
      </c>
    </row>
    <row r="729" s="15" customFormat="1">
      <c r="A729" s="15"/>
      <c r="B729" s="260"/>
      <c r="C729" s="261"/>
      <c r="D729" s="232" t="s">
        <v>136</v>
      </c>
      <c r="E729" s="262" t="s">
        <v>1</v>
      </c>
      <c r="F729" s="263" t="s">
        <v>139</v>
      </c>
      <c r="G729" s="261"/>
      <c r="H729" s="264">
        <v>46.07</v>
      </c>
      <c r="I729" s="265"/>
      <c r="J729" s="261"/>
      <c r="K729" s="261"/>
      <c r="L729" s="266"/>
      <c r="M729" s="267"/>
      <c r="N729" s="268"/>
      <c r="O729" s="268"/>
      <c r="P729" s="268"/>
      <c r="Q729" s="268"/>
      <c r="R729" s="268"/>
      <c r="S729" s="268"/>
      <c r="T729" s="269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0" t="s">
        <v>136</v>
      </c>
      <c r="AU729" s="270" t="s">
        <v>83</v>
      </c>
      <c r="AV729" s="15" t="s">
        <v>130</v>
      </c>
      <c r="AW729" s="15" t="s">
        <v>30</v>
      </c>
      <c r="AX729" s="15" t="s">
        <v>81</v>
      </c>
      <c r="AY729" s="270" t="s">
        <v>123</v>
      </c>
    </row>
    <row r="730" s="2" customFormat="1" ht="24.15" customHeight="1">
      <c r="A730" s="39"/>
      <c r="B730" s="40"/>
      <c r="C730" s="219" t="s">
        <v>817</v>
      </c>
      <c r="D730" s="219" t="s">
        <v>125</v>
      </c>
      <c r="E730" s="220" t="s">
        <v>818</v>
      </c>
      <c r="F730" s="221" t="s">
        <v>819</v>
      </c>
      <c r="G730" s="222" t="s">
        <v>128</v>
      </c>
      <c r="H730" s="223">
        <v>77.376000000000005</v>
      </c>
      <c r="I730" s="224"/>
      <c r="J730" s="225">
        <f>ROUND(I730*H730,2)</f>
        <v>0</v>
      </c>
      <c r="K730" s="221" t="s">
        <v>129</v>
      </c>
      <c r="L730" s="45"/>
      <c r="M730" s="226" t="s">
        <v>1</v>
      </c>
      <c r="N730" s="227" t="s">
        <v>38</v>
      </c>
      <c r="O730" s="92"/>
      <c r="P730" s="228">
        <f>O730*H730</f>
        <v>0</v>
      </c>
      <c r="Q730" s="228">
        <v>0</v>
      </c>
      <c r="R730" s="228">
        <f>Q730*H730</f>
        <v>0</v>
      </c>
      <c r="S730" s="228">
        <v>0.050000000000000003</v>
      </c>
      <c r="T730" s="229">
        <f>S730*H730</f>
        <v>3.8688000000000002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0" t="s">
        <v>130</v>
      </c>
      <c r="AT730" s="230" t="s">
        <v>125</v>
      </c>
      <c r="AU730" s="230" t="s">
        <v>83</v>
      </c>
      <c r="AY730" s="18" t="s">
        <v>123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8" t="s">
        <v>81</v>
      </c>
      <c r="BK730" s="231">
        <f>ROUND(I730*H730,2)</f>
        <v>0</v>
      </c>
      <c r="BL730" s="18" t="s">
        <v>130</v>
      </c>
      <c r="BM730" s="230" t="s">
        <v>820</v>
      </c>
    </row>
    <row r="731" s="2" customFormat="1">
      <c r="A731" s="39"/>
      <c r="B731" s="40"/>
      <c r="C731" s="41"/>
      <c r="D731" s="232" t="s">
        <v>132</v>
      </c>
      <c r="E731" s="41"/>
      <c r="F731" s="233" t="s">
        <v>821</v>
      </c>
      <c r="G731" s="41"/>
      <c r="H731" s="41"/>
      <c r="I731" s="234"/>
      <c r="J731" s="41"/>
      <c r="K731" s="41"/>
      <c r="L731" s="45"/>
      <c r="M731" s="235"/>
      <c r="N731" s="236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132</v>
      </c>
      <c r="AU731" s="18" t="s">
        <v>83</v>
      </c>
    </row>
    <row r="732" s="2" customFormat="1">
      <c r="A732" s="39"/>
      <c r="B732" s="40"/>
      <c r="C732" s="41"/>
      <c r="D732" s="237" t="s">
        <v>134</v>
      </c>
      <c r="E732" s="41"/>
      <c r="F732" s="238" t="s">
        <v>822</v>
      </c>
      <c r="G732" s="41"/>
      <c r="H732" s="41"/>
      <c r="I732" s="234"/>
      <c r="J732" s="41"/>
      <c r="K732" s="41"/>
      <c r="L732" s="45"/>
      <c r="M732" s="235"/>
      <c r="N732" s="236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134</v>
      </c>
      <c r="AU732" s="18" t="s">
        <v>83</v>
      </c>
    </row>
    <row r="733" s="2" customFormat="1">
      <c r="A733" s="39"/>
      <c r="B733" s="40"/>
      <c r="C733" s="41"/>
      <c r="D733" s="232" t="s">
        <v>206</v>
      </c>
      <c r="E733" s="41"/>
      <c r="F733" s="271" t="s">
        <v>814</v>
      </c>
      <c r="G733" s="41"/>
      <c r="H733" s="41"/>
      <c r="I733" s="234"/>
      <c r="J733" s="41"/>
      <c r="K733" s="41"/>
      <c r="L733" s="45"/>
      <c r="M733" s="235"/>
      <c r="N733" s="236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206</v>
      </c>
      <c r="AU733" s="18" t="s">
        <v>83</v>
      </c>
    </row>
    <row r="734" s="13" customFormat="1">
      <c r="A734" s="13"/>
      <c r="B734" s="239"/>
      <c r="C734" s="240"/>
      <c r="D734" s="232" t="s">
        <v>136</v>
      </c>
      <c r="E734" s="241" t="s">
        <v>1</v>
      </c>
      <c r="F734" s="242" t="s">
        <v>550</v>
      </c>
      <c r="G734" s="240"/>
      <c r="H734" s="241" t="s">
        <v>1</v>
      </c>
      <c r="I734" s="243"/>
      <c r="J734" s="240"/>
      <c r="K734" s="240"/>
      <c r="L734" s="244"/>
      <c r="M734" s="245"/>
      <c r="N734" s="246"/>
      <c r="O734" s="246"/>
      <c r="P734" s="246"/>
      <c r="Q734" s="246"/>
      <c r="R734" s="246"/>
      <c r="S734" s="246"/>
      <c r="T734" s="247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8" t="s">
        <v>136</v>
      </c>
      <c r="AU734" s="248" t="s">
        <v>83</v>
      </c>
      <c r="AV734" s="13" t="s">
        <v>81</v>
      </c>
      <c r="AW734" s="13" t="s">
        <v>30</v>
      </c>
      <c r="AX734" s="13" t="s">
        <v>73</v>
      </c>
      <c r="AY734" s="248" t="s">
        <v>123</v>
      </c>
    </row>
    <row r="735" s="14" customFormat="1">
      <c r="A735" s="14"/>
      <c r="B735" s="249"/>
      <c r="C735" s="250"/>
      <c r="D735" s="232" t="s">
        <v>136</v>
      </c>
      <c r="E735" s="251" t="s">
        <v>1</v>
      </c>
      <c r="F735" s="252" t="s">
        <v>823</v>
      </c>
      <c r="G735" s="250"/>
      <c r="H735" s="253">
        <v>42.704999999999998</v>
      </c>
      <c r="I735" s="254"/>
      <c r="J735" s="250"/>
      <c r="K735" s="250"/>
      <c r="L735" s="255"/>
      <c r="M735" s="256"/>
      <c r="N735" s="257"/>
      <c r="O735" s="257"/>
      <c r="P735" s="257"/>
      <c r="Q735" s="257"/>
      <c r="R735" s="257"/>
      <c r="S735" s="257"/>
      <c r="T735" s="258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9" t="s">
        <v>136</v>
      </c>
      <c r="AU735" s="259" t="s">
        <v>83</v>
      </c>
      <c r="AV735" s="14" t="s">
        <v>83</v>
      </c>
      <c r="AW735" s="14" t="s">
        <v>30</v>
      </c>
      <c r="AX735" s="14" t="s">
        <v>73</v>
      </c>
      <c r="AY735" s="259" t="s">
        <v>123</v>
      </c>
    </row>
    <row r="736" s="13" customFormat="1">
      <c r="A736" s="13"/>
      <c r="B736" s="239"/>
      <c r="C736" s="240"/>
      <c r="D736" s="232" t="s">
        <v>136</v>
      </c>
      <c r="E736" s="241" t="s">
        <v>1</v>
      </c>
      <c r="F736" s="242" t="s">
        <v>552</v>
      </c>
      <c r="G736" s="240"/>
      <c r="H736" s="241" t="s">
        <v>1</v>
      </c>
      <c r="I736" s="243"/>
      <c r="J736" s="240"/>
      <c r="K736" s="240"/>
      <c r="L736" s="244"/>
      <c r="M736" s="245"/>
      <c r="N736" s="246"/>
      <c r="O736" s="246"/>
      <c r="P736" s="246"/>
      <c r="Q736" s="246"/>
      <c r="R736" s="246"/>
      <c r="S736" s="246"/>
      <c r="T736" s="247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8" t="s">
        <v>136</v>
      </c>
      <c r="AU736" s="248" t="s">
        <v>83</v>
      </c>
      <c r="AV736" s="13" t="s">
        <v>81</v>
      </c>
      <c r="AW736" s="13" t="s">
        <v>30</v>
      </c>
      <c r="AX736" s="13" t="s">
        <v>73</v>
      </c>
      <c r="AY736" s="248" t="s">
        <v>123</v>
      </c>
    </row>
    <row r="737" s="14" customFormat="1">
      <c r="A737" s="14"/>
      <c r="B737" s="249"/>
      <c r="C737" s="250"/>
      <c r="D737" s="232" t="s">
        <v>136</v>
      </c>
      <c r="E737" s="251" t="s">
        <v>1</v>
      </c>
      <c r="F737" s="252" t="s">
        <v>824</v>
      </c>
      <c r="G737" s="250"/>
      <c r="H737" s="253">
        <v>34.670999999999999</v>
      </c>
      <c r="I737" s="254"/>
      <c r="J737" s="250"/>
      <c r="K737" s="250"/>
      <c r="L737" s="255"/>
      <c r="M737" s="256"/>
      <c r="N737" s="257"/>
      <c r="O737" s="257"/>
      <c r="P737" s="257"/>
      <c r="Q737" s="257"/>
      <c r="R737" s="257"/>
      <c r="S737" s="257"/>
      <c r="T737" s="258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9" t="s">
        <v>136</v>
      </c>
      <c r="AU737" s="259" t="s">
        <v>83</v>
      </c>
      <c r="AV737" s="14" t="s">
        <v>83</v>
      </c>
      <c r="AW737" s="14" t="s">
        <v>30</v>
      </c>
      <c r="AX737" s="14" t="s">
        <v>73</v>
      </c>
      <c r="AY737" s="259" t="s">
        <v>123</v>
      </c>
    </row>
    <row r="738" s="15" customFormat="1">
      <c r="A738" s="15"/>
      <c r="B738" s="260"/>
      <c r="C738" s="261"/>
      <c r="D738" s="232" t="s">
        <v>136</v>
      </c>
      <c r="E738" s="262" t="s">
        <v>1</v>
      </c>
      <c r="F738" s="263" t="s">
        <v>139</v>
      </c>
      <c r="G738" s="261"/>
      <c r="H738" s="264">
        <v>77.376000000000005</v>
      </c>
      <c r="I738" s="265"/>
      <c r="J738" s="261"/>
      <c r="K738" s="261"/>
      <c r="L738" s="266"/>
      <c r="M738" s="267"/>
      <c r="N738" s="268"/>
      <c r="O738" s="268"/>
      <c r="P738" s="268"/>
      <c r="Q738" s="268"/>
      <c r="R738" s="268"/>
      <c r="S738" s="268"/>
      <c r="T738" s="269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70" t="s">
        <v>136</v>
      </c>
      <c r="AU738" s="270" t="s">
        <v>83</v>
      </c>
      <c r="AV738" s="15" t="s">
        <v>130</v>
      </c>
      <c r="AW738" s="15" t="s">
        <v>30</v>
      </c>
      <c r="AX738" s="15" t="s">
        <v>81</v>
      </c>
      <c r="AY738" s="270" t="s">
        <v>123</v>
      </c>
    </row>
    <row r="739" s="2" customFormat="1" ht="33" customHeight="1">
      <c r="A739" s="39"/>
      <c r="B739" s="40"/>
      <c r="C739" s="219" t="s">
        <v>825</v>
      </c>
      <c r="D739" s="219" t="s">
        <v>125</v>
      </c>
      <c r="E739" s="220" t="s">
        <v>826</v>
      </c>
      <c r="F739" s="221" t="s">
        <v>827</v>
      </c>
      <c r="G739" s="222" t="s">
        <v>156</v>
      </c>
      <c r="H739" s="223">
        <v>41.055</v>
      </c>
      <c r="I739" s="224"/>
      <c r="J739" s="225">
        <f>ROUND(I739*H739,2)</f>
        <v>0</v>
      </c>
      <c r="K739" s="221" t="s">
        <v>129</v>
      </c>
      <c r="L739" s="45"/>
      <c r="M739" s="226" t="s">
        <v>1</v>
      </c>
      <c r="N739" s="227" t="s">
        <v>38</v>
      </c>
      <c r="O739" s="92"/>
      <c r="P739" s="228">
        <f>O739*H739</f>
        <v>0</v>
      </c>
      <c r="Q739" s="228">
        <v>0.0002009</v>
      </c>
      <c r="R739" s="228">
        <f>Q739*H739</f>
        <v>0.0082479495000000007</v>
      </c>
      <c r="S739" s="228">
        <v>0</v>
      </c>
      <c r="T739" s="229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0" t="s">
        <v>130</v>
      </c>
      <c r="AT739" s="230" t="s">
        <v>125</v>
      </c>
      <c r="AU739" s="230" t="s">
        <v>83</v>
      </c>
      <c r="AY739" s="18" t="s">
        <v>123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8" t="s">
        <v>81</v>
      </c>
      <c r="BK739" s="231">
        <f>ROUND(I739*H739,2)</f>
        <v>0</v>
      </c>
      <c r="BL739" s="18" t="s">
        <v>130</v>
      </c>
      <c r="BM739" s="230" t="s">
        <v>828</v>
      </c>
    </row>
    <row r="740" s="2" customFormat="1">
      <c r="A740" s="39"/>
      <c r="B740" s="40"/>
      <c r="C740" s="41"/>
      <c r="D740" s="232" t="s">
        <v>132</v>
      </c>
      <c r="E740" s="41"/>
      <c r="F740" s="233" t="s">
        <v>829</v>
      </c>
      <c r="G740" s="41"/>
      <c r="H740" s="41"/>
      <c r="I740" s="234"/>
      <c r="J740" s="41"/>
      <c r="K740" s="41"/>
      <c r="L740" s="45"/>
      <c r="M740" s="235"/>
      <c r="N740" s="236"/>
      <c r="O740" s="92"/>
      <c r="P740" s="92"/>
      <c r="Q740" s="92"/>
      <c r="R740" s="92"/>
      <c r="S740" s="92"/>
      <c r="T740" s="93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132</v>
      </c>
      <c r="AU740" s="18" t="s">
        <v>83</v>
      </c>
    </row>
    <row r="741" s="2" customFormat="1">
      <c r="A741" s="39"/>
      <c r="B741" s="40"/>
      <c r="C741" s="41"/>
      <c r="D741" s="237" t="s">
        <v>134</v>
      </c>
      <c r="E741" s="41"/>
      <c r="F741" s="238" t="s">
        <v>830</v>
      </c>
      <c r="G741" s="41"/>
      <c r="H741" s="41"/>
      <c r="I741" s="234"/>
      <c r="J741" s="41"/>
      <c r="K741" s="41"/>
      <c r="L741" s="45"/>
      <c r="M741" s="235"/>
      <c r="N741" s="236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134</v>
      </c>
      <c r="AU741" s="18" t="s">
        <v>83</v>
      </c>
    </row>
    <row r="742" s="13" customFormat="1">
      <c r="A742" s="13"/>
      <c r="B742" s="239"/>
      <c r="C742" s="240"/>
      <c r="D742" s="232" t="s">
        <v>136</v>
      </c>
      <c r="E742" s="241" t="s">
        <v>1</v>
      </c>
      <c r="F742" s="242" t="s">
        <v>831</v>
      </c>
      <c r="G742" s="240"/>
      <c r="H742" s="241" t="s">
        <v>1</v>
      </c>
      <c r="I742" s="243"/>
      <c r="J742" s="240"/>
      <c r="K742" s="240"/>
      <c r="L742" s="244"/>
      <c r="M742" s="245"/>
      <c r="N742" s="246"/>
      <c r="O742" s="246"/>
      <c r="P742" s="246"/>
      <c r="Q742" s="246"/>
      <c r="R742" s="246"/>
      <c r="S742" s="246"/>
      <c r="T742" s="247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8" t="s">
        <v>136</v>
      </c>
      <c r="AU742" s="248" t="s">
        <v>83</v>
      </c>
      <c r="AV742" s="13" t="s">
        <v>81</v>
      </c>
      <c r="AW742" s="13" t="s">
        <v>30</v>
      </c>
      <c r="AX742" s="13" t="s">
        <v>73</v>
      </c>
      <c r="AY742" s="248" t="s">
        <v>123</v>
      </c>
    </row>
    <row r="743" s="14" customFormat="1">
      <c r="A743" s="14"/>
      <c r="B743" s="249"/>
      <c r="C743" s="250"/>
      <c r="D743" s="232" t="s">
        <v>136</v>
      </c>
      <c r="E743" s="251" t="s">
        <v>1</v>
      </c>
      <c r="F743" s="252" t="s">
        <v>832</v>
      </c>
      <c r="G743" s="250"/>
      <c r="H743" s="253">
        <v>21.754999999999999</v>
      </c>
      <c r="I743" s="254"/>
      <c r="J743" s="250"/>
      <c r="K743" s="250"/>
      <c r="L743" s="255"/>
      <c r="M743" s="256"/>
      <c r="N743" s="257"/>
      <c r="O743" s="257"/>
      <c r="P743" s="257"/>
      <c r="Q743" s="257"/>
      <c r="R743" s="257"/>
      <c r="S743" s="257"/>
      <c r="T743" s="258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9" t="s">
        <v>136</v>
      </c>
      <c r="AU743" s="259" t="s">
        <v>83</v>
      </c>
      <c r="AV743" s="14" t="s">
        <v>83</v>
      </c>
      <c r="AW743" s="14" t="s">
        <v>30</v>
      </c>
      <c r="AX743" s="14" t="s">
        <v>73</v>
      </c>
      <c r="AY743" s="259" t="s">
        <v>123</v>
      </c>
    </row>
    <row r="744" s="14" customFormat="1">
      <c r="A744" s="14"/>
      <c r="B744" s="249"/>
      <c r="C744" s="250"/>
      <c r="D744" s="232" t="s">
        <v>136</v>
      </c>
      <c r="E744" s="251" t="s">
        <v>1</v>
      </c>
      <c r="F744" s="252" t="s">
        <v>833</v>
      </c>
      <c r="G744" s="250"/>
      <c r="H744" s="253">
        <v>19.300000000000001</v>
      </c>
      <c r="I744" s="254"/>
      <c r="J744" s="250"/>
      <c r="K744" s="250"/>
      <c r="L744" s="255"/>
      <c r="M744" s="256"/>
      <c r="N744" s="257"/>
      <c r="O744" s="257"/>
      <c r="P744" s="257"/>
      <c r="Q744" s="257"/>
      <c r="R744" s="257"/>
      <c r="S744" s="257"/>
      <c r="T744" s="258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9" t="s">
        <v>136</v>
      </c>
      <c r="AU744" s="259" t="s">
        <v>83</v>
      </c>
      <c r="AV744" s="14" t="s">
        <v>83</v>
      </c>
      <c r="AW744" s="14" t="s">
        <v>30</v>
      </c>
      <c r="AX744" s="14" t="s">
        <v>73</v>
      </c>
      <c r="AY744" s="259" t="s">
        <v>123</v>
      </c>
    </row>
    <row r="745" s="15" customFormat="1">
      <c r="A745" s="15"/>
      <c r="B745" s="260"/>
      <c r="C745" s="261"/>
      <c r="D745" s="232" t="s">
        <v>136</v>
      </c>
      <c r="E745" s="262" t="s">
        <v>1</v>
      </c>
      <c r="F745" s="263" t="s">
        <v>139</v>
      </c>
      <c r="G745" s="261"/>
      <c r="H745" s="264">
        <v>41.055</v>
      </c>
      <c r="I745" s="265"/>
      <c r="J745" s="261"/>
      <c r="K745" s="261"/>
      <c r="L745" s="266"/>
      <c r="M745" s="267"/>
      <c r="N745" s="268"/>
      <c r="O745" s="268"/>
      <c r="P745" s="268"/>
      <c r="Q745" s="268"/>
      <c r="R745" s="268"/>
      <c r="S745" s="268"/>
      <c r="T745" s="269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70" t="s">
        <v>136</v>
      </c>
      <c r="AU745" s="270" t="s">
        <v>83</v>
      </c>
      <c r="AV745" s="15" t="s">
        <v>130</v>
      </c>
      <c r="AW745" s="15" t="s">
        <v>30</v>
      </c>
      <c r="AX745" s="15" t="s">
        <v>81</v>
      </c>
      <c r="AY745" s="270" t="s">
        <v>123</v>
      </c>
    </row>
    <row r="746" s="2" customFormat="1" ht="33" customHeight="1">
      <c r="A746" s="39"/>
      <c r="B746" s="40"/>
      <c r="C746" s="219" t="s">
        <v>834</v>
      </c>
      <c r="D746" s="219" t="s">
        <v>125</v>
      </c>
      <c r="E746" s="220" t="s">
        <v>835</v>
      </c>
      <c r="F746" s="221" t="s">
        <v>836</v>
      </c>
      <c r="G746" s="222" t="s">
        <v>156</v>
      </c>
      <c r="H746" s="223">
        <v>8.3800000000000008</v>
      </c>
      <c r="I746" s="224"/>
      <c r="J746" s="225">
        <f>ROUND(I746*H746,2)</f>
        <v>0</v>
      </c>
      <c r="K746" s="221" t="s">
        <v>129</v>
      </c>
      <c r="L746" s="45"/>
      <c r="M746" s="226" t="s">
        <v>1</v>
      </c>
      <c r="N746" s="227" t="s">
        <v>38</v>
      </c>
      <c r="O746" s="92"/>
      <c r="P746" s="228">
        <f>O746*H746</f>
        <v>0</v>
      </c>
      <c r="Q746" s="228">
        <v>0.00070989999999999996</v>
      </c>
      <c r="R746" s="228">
        <f>Q746*H746</f>
        <v>0.0059489620000000003</v>
      </c>
      <c r="S746" s="228">
        <v>0</v>
      </c>
      <c r="T746" s="229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0" t="s">
        <v>130</v>
      </c>
      <c r="AT746" s="230" t="s">
        <v>125</v>
      </c>
      <c r="AU746" s="230" t="s">
        <v>83</v>
      </c>
      <c r="AY746" s="18" t="s">
        <v>123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8" t="s">
        <v>81</v>
      </c>
      <c r="BK746" s="231">
        <f>ROUND(I746*H746,2)</f>
        <v>0</v>
      </c>
      <c r="BL746" s="18" t="s">
        <v>130</v>
      </c>
      <c r="BM746" s="230" t="s">
        <v>837</v>
      </c>
    </row>
    <row r="747" s="2" customFormat="1">
      <c r="A747" s="39"/>
      <c r="B747" s="40"/>
      <c r="C747" s="41"/>
      <c r="D747" s="232" t="s">
        <v>132</v>
      </c>
      <c r="E747" s="41"/>
      <c r="F747" s="233" t="s">
        <v>838</v>
      </c>
      <c r="G747" s="41"/>
      <c r="H747" s="41"/>
      <c r="I747" s="234"/>
      <c r="J747" s="41"/>
      <c r="K747" s="41"/>
      <c r="L747" s="45"/>
      <c r="M747" s="235"/>
      <c r="N747" s="236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132</v>
      </c>
      <c r="AU747" s="18" t="s">
        <v>83</v>
      </c>
    </row>
    <row r="748" s="2" customFormat="1">
      <c r="A748" s="39"/>
      <c r="B748" s="40"/>
      <c r="C748" s="41"/>
      <c r="D748" s="237" t="s">
        <v>134</v>
      </c>
      <c r="E748" s="41"/>
      <c r="F748" s="238" t="s">
        <v>839</v>
      </c>
      <c r="G748" s="41"/>
      <c r="H748" s="41"/>
      <c r="I748" s="234"/>
      <c r="J748" s="41"/>
      <c r="K748" s="41"/>
      <c r="L748" s="45"/>
      <c r="M748" s="235"/>
      <c r="N748" s="236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134</v>
      </c>
      <c r="AU748" s="18" t="s">
        <v>83</v>
      </c>
    </row>
    <row r="749" s="13" customFormat="1">
      <c r="A749" s="13"/>
      <c r="B749" s="239"/>
      <c r="C749" s="240"/>
      <c r="D749" s="232" t="s">
        <v>136</v>
      </c>
      <c r="E749" s="241" t="s">
        <v>1</v>
      </c>
      <c r="F749" s="242" t="s">
        <v>840</v>
      </c>
      <c r="G749" s="240"/>
      <c r="H749" s="241" t="s">
        <v>1</v>
      </c>
      <c r="I749" s="243"/>
      <c r="J749" s="240"/>
      <c r="K749" s="240"/>
      <c r="L749" s="244"/>
      <c r="M749" s="245"/>
      <c r="N749" s="246"/>
      <c r="O749" s="246"/>
      <c r="P749" s="246"/>
      <c r="Q749" s="246"/>
      <c r="R749" s="246"/>
      <c r="S749" s="246"/>
      <c r="T749" s="247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8" t="s">
        <v>136</v>
      </c>
      <c r="AU749" s="248" t="s">
        <v>83</v>
      </c>
      <c r="AV749" s="13" t="s">
        <v>81</v>
      </c>
      <c r="AW749" s="13" t="s">
        <v>30</v>
      </c>
      <c r="AX749" s="13" t="s">
        <v>73</v>
      </c>
      <c r="AY749" s="248" t="s">
        <v>123</v>
      </c>
    </row>
    <row r="750" s="14" customFormat="1">
      <c r="A750" s="14"/>
      <c r="B750" s="249"/>
      <c r="C750" s="250"/>
      <c r="D750" s="232" t="s">
        <v>136</v>
      </c>
      <c r="E750" s="251" t="s">
        <v>1</v>
      </c>
      <c r="F750" s="252" t="s">
        <v>841</v>
      </c>
      <c r="G750" s="250"/>
      <c r="H750" s="253">
        <v>8.3800000000000008</v>
      </c>
      <c r="I750" s="254"/>
      <c r="J750" s="250"/>
      <c r="K750" s="250"/>
      <c r="L750" s="255"/>
      <c r="M750" s="256"/>
      <c r="N750" s="257"/>
      <c r="O750" s="257"/>
      <c r="P750" s="257"/>
      <c r="Q750" s="257"/>
      <c r="R750" s="257"/>
      <c r="S750" s="257"/>
      <c r="T750" s="258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9" t="s">
        <v>136</v>
      </c>
      <c r="AU750" s="259" t="s">
        <v>83</v>
      </c>
      <c r="AV750" s="14" t="s">
        <v>83</v>
      </c>
      <c r="AW750" s="14" t="s">
        <v>30</v>
      </c>
      <c r="AX750" s="14" t="s">
        <v>73</v>
      </c>
      <c r="AY750" s="259" t="s">
        <v>123</v>
      </c>
    </row>
    <row r="751" s="15" customFormat="1">
      <c r="A751" s="15"/>
      <c r="B751" s="260"/>
      <c r="C751" s="261"/>
      <c r="D751" s="232" t="s">
        <v>136</v>
      </c>
      <c r="E751" s="262" t="s">
        <v>1</v>
      </c>
      <c r="F751" s="263" t="s">
        <v>139</v>
      </c>
      <c r="G751" s="261"/>
      <c r="H751" s="264">
        <v>8.3800000000000008</v>
      </c>
      <c r="I751" s="265"/>
      <c r="J751" s="261"/>
      <c r="K751" s="261"/>
      <c r="L751" s="266"/>
      <c r="M751" s="267"/>
      <c r="N751" s="268"/>
      <c r="O751" s="268"/>
      <c r="P751" s="268"/>
      <c r="Q751" s="268"/>
      <c r="R751" s="268"/>
      <c r="S751" s="268"/>
      <c r="T751" s="269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0" t="s">
        <v>136</v>
      </c>
      <c r="AU751" s="270" t="s">
        <v>83</v>
      </c>
      <c r="AV751" s="15" t="s">
        <v>130</v>
      </c>
      <c r="AW751" s="15" t="s">
        <v>30</v>
      </c>
      <c r="AX751" s="15" t="s">
        <v>81</v>
      </c>
      <c r="AY751" s="270" t="s">
        <v>123</v>
      </c>
    </row>
    <row r="752" s="2" customFormat="1" ht="24.15" customHeight="1">
      <c r="A752" s="39"/>
      <c r="B752" s="40"/>
      <c r="C752" s="219" t="s">
        <v>842</v>
      </c>
      <c r="D752" s="219" t="s">
        <v>125</v>
      </c>
      <c r="E752" s="220" t="s">
        <v>843</v>
      </c>
      <c r="F752" s="221" t="s">
        <v>844</v>
      </c>
      <c r="G752" s="222" t="s">
        <v>128</v>
      </c>
      <c r="H752" s="223">
        <v>597.91999999999996</v>
      </c>
      <c r="I752" s="224"/>
      <c r="J752" s="225">
        <f>ROUND(I752*H752,2)</f>
        <v>0</v>
      </c>
      <c r="K752" s="221" t="s">
        <v>129</v>
      </c>
      <c r="L752" s="45"/>
      <c r="M752" s="226" t="s">
        <v>1</v>
      </c>
      <c r="N752" s="227" t="s">
        <v>38</v>
      </c>
      <c r="O752" s="92"/>
      <c r="P752" s="228">
        <f>O752*H752</f>
        <v>0</v>
      </c>
      <c r="Q752" s="228">
        <v>0</v>
      </c>
      <c r="R752" s="228">
        <f>Q752*H752</f>
        <v>0</v>
      </c>
      <c r="S752" s="228">
        <v>0.11</v>
      </c>
      <c r="T752" s="229">
        <f>S752*H752</f>
        <v>65.771199999999993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0" t="s">
        <v>130</v>
      </c>
      <c r="AT752" s="230" t="s">
        <v>125</v>
      </c>
      <c r="AU752" s="230" t="s">
        <v>83</v>
      </c>
      <c r="AY752" s="18" t="s">
        <v>123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8" t="s">
        <v>81</v>
      </c>
      <c r="BK752" s="231">
        <f>ROUND(I752*H752,2)</f>
        <v>0</v>
      </c>
      <c r="BL752" s="18" t="s">
        <v>130</v>
      </c>
      <c r="BM752" s="230" t="s">
        <v>845</v>
      </c>
    </row>
    <row r="753" s="2" customFormat="1">
      <c r="A753" s="39"/>
      <c r="B753" s="40"/>
      <c r="C753" s="41"/>
      <c r="D753" s="232" t="s">
        <v>132</v>
      </c>
      <c r="E753" s="41"/>
      <c r="F753" s="233" t="s">
        <v>846</v>
      </c>
      <c r="G753" s="41"/>
      <c r="H753" s="41"/>
      <c r="I753" s="234"/>
      <c r="J753" s="41"/>
      <c r="K753" s="41"/>
      <c r="L753" s="45"/>
      <c r="M753" s="235"/>
      <c r="N753" s="236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132</v>
      </c>
      <c r="AU753" s="18" t="s">
        <v>83</v>
      </c>
    </row>
    <row r="754" s="2" customFormat="1">
      <c r="A754" s="39"/>
      <c r="B754" s="40"/>
      <c r="C754" s="41"/>
      <c r="D754" s="237" t="s">
        <v>134</v>
      </c>
      <c r="E754" s="41"/>
      <c r="F754" s="238" t="s">
        <v>847</v>
      </c>
      <c r="G754" s="41"/>
      <c r="H754" s="41"/>
      <c r="I754" s="234"/>
      <c r="J754" s="41"/>
      <c r="K754" s="41"/>
      <c r="L754" s="45"/>
      <c r="M754" s="235"/>
      <c r="N754" s="236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134</v>
      </c>
      <c r="AU754" s="18" t="s">
        <v>83</v>
      </c>
    </row>
    <row r="755" s="13" customFormat="1">
      <c r="A755" s="13"/>
      <c r="B755" s="239"/>
      <c r="C755" s="240"/>
      <c r="D755" s="232" t="s">
        <v>136</v>
      </c>
      <c r="E755" s="241" t="s">
        <v>1</v>
      </c>
      <c r="F755" s="242" t="s">
        <v>771</v>
      </c>
      <c r="G755" s="240"/>
      <c r="H755" s="241" t="s">
        <v>1</v>
      </c>
      <c r="I755" s="243"/>
      <c r="J755" s="240"/>
      <c r="K755" s="240"/>
      <c r="L755" s="244"/>
      <c r="M755" s="245"/>
      <c r="N755" s="246"/>
      <c r="O755" s="246"/>
      <c r="P755" s="246"/>
      <c r="Q755" s="246"/>
      <c r="R755" s="246"/>
      <c r="S755" s="246"/>
      <c r="T755" s="247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8" t="s">
        <v>136</v>
      </c>
      <c r="AU755" s="248" t="s">
        <v>83</v>
      </c>
      <c r="AV755" s="13" t="s">
        <v>81</v>
      </c>
      <c r="AW755" s="13" t="s">
        <v>30</v>
      </c>
      <c r="AX755" s="13" t="s">
        <v>73</v>
      </c>
      <c r="AY755" s="248" t="s">
        <v>123</v>
      </c>
    </row>
    <row r="756" s="14" customFormat="1">
      <c r="A756" s="14"/>
      <c r="B756" s="249"/>
      <c r="C756" s="250"/>
      <c r="D756" s="232" t="s">
        <v>136</v>
      </c>
      <c r="E756" s="251" t="s">
        <v>1</v>
      </c>
      <c r="F756" s="252" t="s">
        <v>772</v>
      </c>
      <c r="G756" s="250"/>
      <c r="H756" s="253">
        <v>434.82999999999998</v>
      </c>
      <c r="I756" s="254"/>
      <c r="J756" s="250"/>
      <c r="K756" s="250"/>
      <c r="L756" s="255"/>
      <c r="M756" s="256"/>
      <c r="N756" s="257"/>
      <c r="O756" s="257"/>
      <c r="P756" s="257"/>
      <c r="Q756" s="257"/>
      <c r="R756" s="257"/>
      <c r="S756" s="257"/>
      <c r="T756" s="258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9" t="s">
        <v>136</v>
      </c>
      <c r="AU756" s="259" t="s">
        <v>83</v>
      </c>
      <c r="AV756" s="14" t="s">
        <v>83</v>
      </c>
      <c r="AW756" s="14" t="s">
        <v>30</v>
      </c>
      <c r="AX756" s="14" t="s">
        <v>73</v>
      </c>
      <c r="AY756" s="259" t="s">
        <v>123</v>
      </c>
    </row>
    <row r="757" s="13" customFormat="1">
      <c r="A757" s="13"/>
      <c r="B757" s="239"/>
      <c r="C757" s="240"/>
      <c r="D757" s="232" t="s">
        <v>136</v>
      </c>
      <c r="E757" s="241" t="s">
        <v>1</v>
      </c>
      <c r="F757" s="242" t="s">
        <v>773</v>
      </c>
      <c r="G757" s="240"/>
      <c r="H757" s="241" t="s">
        <v>1</v>
      </c>
      <c r="I757" s="243"/>
      <c r="J757" s="240"/>
      <c r="K757" s="240"/>
      <c r="L757" s="244"/>
      <c r="M757" s="245"/>
      <c r="N757" s="246"/>
      <c r="O757" s="246"/>
      <c r="P757" s="246"/>
      <c r="Q757" s="246"/>
      <c r="R757" s="246"/>
      <c r="S757" s="246"/>
      <c r="T757" s="247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8" t="s">
        <v>136</v>
      </c>
      <c r="AU757" s="248" t="s">
        <v>83</v>
      </c>
      <c r="AV757" s="13" t="s">
        <v>81</v>
      </c>
      <c r="AW757" s="13" t="s">
        <v>30</v>
      </c>
      <c r="AX757" s="13" t="s">
        <v>73</v>
      </c>
      <c r="AY757" s="248" t="s">
        <v>123</v>
      </c>
    </row>
    <row r="758" s="14" customFormat="1">
      <c r="A758" s="14"/>
      <c r="B758" s="249"/>
      <c r="C758" s="250"/>
      <c r="D758" s="232" t="s">
        <v>136</v>
      </c>
      <c r="E758" s="251" t="s">
        <v>1</v>
      </c>
      <c r="F758" s="252" t="s">
        <v>684</v>
      </c>
      <c r="G758" s="250"/>
      <c r="H758" s="253">
        <v>148.46000000000001</v>
      </c>
      <c r="I758" s="254"/>
      <c r="J758" s="250"/>
      <c r="K758" s="250"/>
      <c r="L758" s="255"/>
      <c r="M758" s="256"/>
      <c r="N758" s="257"/>
      <c r="O758" s="257"/>
      <c r="P758" s="257"/>
      <c r="Q758" s="257"/>
      <c r="R758" s="257"/>
      <c r="S758" s="257"/>
      <c r="T758" s="258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9" t="s">
        <v>136</v>
      </c>
      <c r="AU758" s="259" t="s">
        <v>83</v>
      </c>
      <c r="AV758" s="14" t="s">
        <v>83</v>
      </c>
      <c r="AW758" s="14" t="s">
        <v>30</v>
      </c>
      <c r="AX758" s="14" t="s">
        <v>73</v>
      </c>
      <c r="AY758" s="259" t="s">
        <v>123</v>
      </c>
    </row>
    <row r="759" s="13" customFormat="1">
      <c r="A759" s="13"/>
      <c r="B759" s="239"/>
      <c r="C759" s="240"/>
      <c r="D759" s="232" t="s">
        <v>136</v>
      </c>
      <c r="E759" s="241" t="s">
        <v>1</v>
      </c>
      <c r="F759" s="242" t="s">
        <v>848</v>
      </c>
      <c r="G759" s="240"/>
      <c r="H759" s="241" t="s">
        <v>1</v>
      </c>
      <c r="I759" s="243"/>
      <c r="J759" s="240"/>
      <c r="K759" s="240"/>
      <c r="L759" s="244"/>
      <c r="M759" s="245"/>
      <c r="N759" s="246"/>
      <c r="O759" s="246"/>
      <c r="P759" s="246"/>
      <c r="Q759" s="246"/>
      <c r="R759" s="246"/>
      <c r="S759" s="246"/>
      <c r="T759" s="247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8" t="s">
        <v>136</v>
      </c>
      <c r="AU759" s="248" t="s">
        <v>83</v>
      </c>
      <c r="AV759" s="13" t="s">
        <v>81</v>
      </c>
      <c r="AW759" s="13" t="s">
        <v>30</v>
      </c>
      <c r="AX759" s="13" t="s">
        <v>73</v>
      </c>
      <c r="AY759" s="248" t="s">
        <v>123</v>
      </c>
    </row>
    <row r="760" s="14" customFormat="1">
      <c r="A760" s="14"/>
      <c r="B760" s="249"/>
      <c r="C760" s="250"/>
      <c r="D760" s="232" t="s">
        <v>136</v>
      </c>
      <c r="E760" s="251" t="s">
        <v>1</v>
      </c>
      <c r="F760" s="252" t="s">
        <v>849</v>
      </c>
      <c r="G760" s="250"/>
      <c r="H760" s="253">
        <v>14.630000000000001</v>
      </c>
      <c r="I760" s="254"/>
      <c r="J760" s="250"/>
      <c r="K760" s="250"/>
      <c r="L760" s="255"/>
      <c r="M760" s="256"/>
      <c r="N760" s="257"/>
      <c r="O760" s="257"/>
      <c r="P760" s="257"/>
      <c r="Q760" s="257"/>
      <c r="R760" s="257"/>
      <c r="S760" s="257"/>
      <c r="T760" s="258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9" t="s">
        <v>136</v>
      </c>
      <c r="AU760" s="259" t="s">
        <v>83</v>
      </c>
      <c r="AV760" s="14" t="s">
        <v>83</v>
      </c>
      <c r="AW760" s="14" t="s">
        <v>30</v>
      </c>
      <c r="AX760" s="14" t="s">
        <v>73</v>
      </c>
      <c r="AY760" s="259" t="s">
        <v>123</v>
      </c>
    </row>
    <row r="761" s="15" customFormat="1">
      <c r="A761" s="15"/>
      <c r="B761" s="260"/>
      <c r="C761" s="261"/>
      <c r="D761" s="232" t="s">
        <v>136</v>
      </c>
      <c r="E761" s="262" t="s">
        <v>1</v>
      </c>
      <c r="F761" s="263" t="s">
        <v>139</v>
      </c>
      <c r="G761" s="261"/>
      <c r="H761" s="264">
        <v>597.91999999999996</v>
      </c>
      <c r="I761" s="265"/>
      <c r="J761" s="261"/>
      <c r="K761" s="261"/>
      <c r="L761" s="266"/>
      <c r="M761" s="267"/>
      <c r="N761" s="268"/>
      <c r="O761" s="268"/>
      <c r="P761" s="268"/>
      <c r="Q761" s="268"/>
      <c r="R761" s="268"/>
      <c r="S761" s="268"/>
      <c r="T761" s="269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0" t="s">
        <v>136</v>
      </c>
      <c r="AU761" s="270" t="s">
        <v>83</v>
      </c>
      <c r="AV761" s="15" t="s">
        <v>130</v>
      </c>
      <c r="AW761" s="15" t="s">
        <v>30</v>
      </c>
      <c r="AX761" s="15" t="s">
        <v>81</v>
      </c>
      <c r="AY761" s="270" t="s">
        <v>123</v>
      </c>
    </row>
    <row r="762" s="2" customFormat="1" ht="24.15" customHeight="1">
      <c r="A762" s="39"/>
      <c r="B762" s="40"/>
      <c r="C762" s="219" t="s">
        <v>850</v>
      </c>
      <c r="D762" s="219" t="s">
        <v>125</v>
      </c>
      <c r="E762" s="220" t="s">
        <v>851</v>
      </c>
      <c r="F762" s="221" t="s">
        <v>852</v>
      </c>
      <c r="G762" s="222" t="s">
        <v>128</v>
      </c>
      <c r="H762" s="223">
        <v>1102.4400000000001</v>
      </c>
      <c r="I762" s="224"/>
      <c r="J762" s="225">
        <f>ROUND(I762*H762,2)</f>
        <v>0</v>
      </c>
      <c r="K762" s="221" t="s">
        <v>129</v>
      </c>
      <c r="L762" s="45"/>
      <c r="M762" s="226" t="s">
        <v>1</v>
      </c>
      <c r="N762" s="227" t="s">
        <v>38</v>
      </c>
      <c r="O762" s="92"/>
      <c r="P762" s="228">
        <f>O762*H762</f>
        <v>0</v>
      </c>
      <c r="Q762" s="228">
        <v>0.065000000000000002</v>
      </c>
      <c r="R762" s="228">
        <f>Q762*H762</f>
        <v>71.658600000000007</v>
      </c>
      <c r="S762" s="228">
        <v>0.13</v>
      </c>
      <c r="T762" s="229">
        <f>S762*H762</f>
        <v>143.31720000000001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30" t="s">
        <v>130</v>
      </c>
      <c r="AT762" s="230" t="s">
        <v>125</v>
      </c>
      <c r="AU762" s="230" t="s">
        <v>83</v>
      </c>
      <c r="AY762" s="18" t="s">
        <v>123</v>
      </c>
      <c r="BE762" s="231">
        <f>IF(N762="základní",J762,0)</f>
        <v>0</v>
      </c>
      <c r="BF762" s="231">
        <f>IF(N762="snížená",J762,0)</f>
        <v>0</v>
      </c>
      <c r="BG762" s="231">
        <f>IF(N762="zákl. přenesená",J762,0)</f>
        <v>0</v>
      </c>
      <c r="BH762" s="231">
        <f>IF(N762="sníž. přenesená",J762,0)</f>
        <v>0</v>
      </c>
      <c r="BI762" s="231">
        <f>IF(N762="nulová",J762,0)</f>
        <v>0</v>
      </c>
      <c r="BJ762" s="18" t="s">
        <v>81</v>
      </c>
      <c r="BK762" s="231">
        <f>ROUND(I762*H762,2)</f>
        <v>0</v>
      </c>
      <c r="BL762" s="18" t="s">
        <v>130</v>
      </c>
      <c r="BM762" s="230" t="s">
        <v>853</v>
      </c>
    </row>
    <row r="763" s="2" customFormat="1">
      <c r="A763" s="39"/>
      <c r="B763" s="40"/>
      <c r="C763" s="41"/>
      <c r="D763" s="232" t="s">
        <v>132</v>
      </c>
      <c r="E763" s="41"/>
      <c r="F763" s="233" t="s">
        <v>854</v>
      </c>
      <c r="G763" s="41"/>
      <c r="H763" s="41"/>
      <c r="I763" s="234"/>
      <c r="J763" s="41"/>
      <c r="K763" s="41"/>
      <c r="L763" s="45"/>
      <c r="M763" s="235"/>
      <c r="N763" s="236"/>
      <c r="O763" s="92"/>
      <c r="P763" s="92"/>
      <c r="Q763" s="92"/>
      <c r="R763" s="92"/>
      <c r="S763" s="92"/>
      <c r="T763" s="93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132</v>
      </c>
      <c r="AU763" s="18" t="s">
        <v>83</v>
      </c>
    </row>
    <row r="764" s="2" customFormat="1">
      <c r="A764" s="39"/>
      <c r="B764" s="40"/>
      <c r="C764" s="41"/>
      <c r="D764" s="237" t="s">
        <v>134</v>
      </c>
      <c r="E764" s="41"/>
      <c r="F764" s="238" t="s">
        <v>855</v>
      </c>
      <c r="G764" s="41"/>
      <c r="H764" s="41"/>
      <c r="I764" s="234"/>
      <c r="J764" s="41"/>
      <c r="K764" s="41"/>
      <c r="L764" s="45"/>
      <c r="M764" s="235"/>
      <c r="N764" s="236"/>
      <c r="O764" s="92"/>
      <c r="P764" s="92"/>
      <c r="Q764" s="92"/>
      <c r="R764" s="92"/>
      <c r="S764" s="92"/>
      <c r="T764" s="93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134</v>
      </c>
      <c r="AU764" s="18" t="s">
        <v>83</v>
      </c>
    </row>
    <row r="765" s="2" customFormat="1">
      <c r="A765" s="39"/>
      <c r="B765" s="40"/>
      <c r="C765" s="41"/>
      <c r="D765" s="232" t="s">
        <v>206</v>
      </c>
      <c r="E765" s="41"/>
      <c r="F765" s="271" t="s">
        <v>856</v>
      </c>
      <c r="G765" s="41"/>
      <c r="H765" s="41"/>
      <c r="I765" s="234"/>
      <c r="J765" s="41"/>
      <c r="K765" s="41"/>
      <c r="L765" s="45"/>
      <c r="M765" s="235"/>
      <c r="N765" s="236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206</v>
      </c>
      <c r="AU765" s="18" t="s">
        <v>83</v>
      </c>
    </row>
    <row r="766" s="13" customFormat="1">
      <c r="A766" s="13"/>
      <c r="B766" s="239"/>
      <c r="C766" s="240"/>
      <c r="D766" s="232" t="s">
        <v>136</v>
      </c>
      <c r="E766" s="241" t="s">
        <v>1</v>
      </c>
      <c r="F766" s="242" t="s">
        <v>771</v>
      </c>
      <c r="G766" s="240"/>
      <c r="H766" s="241" t="s">
        <v>1</v>
      </c>
      <c r="I766" s="243"/>
      <c r="J766" s="240"/>
      <c r="K766" s="240"/>
      <c r="L766" s="244"/>
      <c r="M766" s="245"/>
      <c r="N766" s="246"/>
      <c r="O766" s="246"/>
      <c r="P766" s="246"/>
      <c r="Q766" s="246"/>
      <c r="R766" s="246"/>
      <c r="S766" s="246"/>
      <c r="T766" s="247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8" t="s">
        <v>136</v>
      </c>
      <c r="AU766" s="248" t="s">
        <v>83</v>
      </c>
      <c r="AV766" s="13" t="s">
        <v>81</v>
      </c>
      <c r="AW766" s="13" t="s">
        <v>30</v>
      </c>
      <c r="AX766" s="13" t="s">
        <v>73</v>
      </c>
      <c r="AY766" s="248" t="s">
        <v>123</v>
      </c>
    </row>
    <row r="767" s="14" customFormat="1">
      <c r="A767" s="14"/>
      <c r="B767" s="249"/>
      <c r="C767" s="250"/>
      <c r="D767" s="232" t="s">
        <v>136</v>
      </c>
      <c r="E767" s="251" t="s">
        <v>1</v>
      </c>
      <c r="F767" s="252" t="s">
        <v>772</v>
      </c>
      <c r="G767" s="250"/>
      <c r="H767" s="253">
        <v>434.82999999999998</v>
      </c>
      <c r="I767" s="254"/>
      <c r="J767" s="250"/>
      <c r="K767" s="250"/>
      <c r="L767" s="255"/>
      <c r="M767" s="256"/>
      <c r="N767" s="257"/>
      <c r="O767" s="257"/>
      <c r="P767" s="257"/>
      <c r="Q767" s="257"/>
      <c r="R767" s="257"/>
      <c r="S767" s="257"/>
      <c r="T767" s="258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9" t="s">
        <v>136</v>
      </c>
      <c r="AU767" s="259" t="s">
        <v>83</v>
      </c>
      <c r="AV767" s="14" t="s">
        <v>83</v>
      </c>
      <c r="AW767" s="14" t="s">
        <v>30</v>
      </c>
      <c r="AX767" s="14" t="s">
        <v>73</v>
      </c>
      <c r="AY767" s="259" t="s">
        <v>123</v>
      </c>
    </row>
    <row r="768" s="13" customFormat="1">
      <c r="A768" s="13"/>
      <c r="B768" s="239"/>
      <c r="C768" s="240"/>
      <c r="D768" s="232" t="s">
        <v>136</v>
      </c>
      <c r="E768" s="241" t="s">
        <v>1</v>
      </c>
      <c r="F768" s="242" t="s">
        <v>857</v>
      </c>
      <c r="G768" s="240"/>
      <c r="H768" s="241" t="s">
        <v>1</v>
      </c>
      <c r="I768" s="243"/>
      <c r="J768" s="240"/>
      <c r="K768" s="240"/>
      <c r="L768" s="244"/>
      <c r="M768" s="245"/>
      <c r="N768" s="246"/>
      <c r="O768" s="246"/>
      <c r="P768" s="246"/>
      <c r="Q768" s="246"/>
      <c r="R768" s="246"/>
      <c r="S768" s="246"/>
      <c r="T768" s="24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8" t="s">
        <v>136</v>
      </c>
      <c r="AU768" s="248" t="s">
        <v>83</v>
      </c>
      <c r="AV768" s="13" t="s">
        <v>81</v>
      </c>
      <c r="AW768" s="13" t="s">
        <v>30</v>
      </c>
      <c r="AX768" s="13" t="s">
        <v>73</v>
      </c>
      <c r="AY768" s="248" t="s">
        <v>123</v>
      </c>
    </row>
    <row r="769" s="14" customFormat="1">
      <c r="A769" s="14"/>
      <c r="B769" s="249"/>
      <c r="C769" s="250"/>
      <c r="D769" s="232" t="s">
        <v>136</v>
      </c>
      <c r="E769" s="251" t="s">
        <v>1</v>
      </c>
      <c r="F769" s="252" t="s">
        <v>858</v>
      </c>
      <c r="G769" s="250"/>
      <c r="H769" s="253">
        <v>419.19</v>
      </c>
      <c r="I769" s="254"/>
      <c r="J769" s="250"/>
      <c r="K769" s="250"/>
      <c r="L769" s="255"/>
      <c r="M769" s="256"/>
      <c r="N769" s="257"/>
      <c r="O769" s="257"/>
      <c r="P769" s="257"/>
      <c r="Q769" s="257"/>
      <c r="R769" s="257"/>
      <c r="S769" s="257"/>
      <c r="T769" s="258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9" t="s">
        <v>136</v>
      </c>
      <c r="AU769" s="259" t="s">
        <v>83</v>
      </c>
      <c r="AV769" s="14" t="s">
        <v>83</v>
      </c>
      <c r="AW769" s="14" t="s">
        <v>30</v>
      </c>
      <c r="AX769" s="14" t="s">
        <v>73</v>
      </c>
      <c r="AY769" s="259" t="s">
        <v>123</v>
      </c>
    </row>
    <row r="770" s="13" customFormat="1">
      <c r="A770" s="13"/>
      <c r="B770" s="239"/>
      <c r="C770" s="240"/>
      <c r="D770" s="232" t="s">
        <v>136</v>
      </c>
      <c r="E770" s="241" t="s">
        <v>1</v>
      </c>
      <c r="F770" s="242" t="s">
        <v>859</v>
      </c>
      <c r="G770" s="240"/>
      <c r="H770" s="241" t="s">
        <v>1</v>
      </c>
      <c r="I770" s="243"/>
      <c r="J770" s="240"/>
      <c r="K770" s="240"/>
      <c r="L770" s="244"/>
      <c r="M770" s="245"/>
      <c r="N770" s="246"/>
      <c r="O770" s="246"/>
      <c r="P770" s="246"/>
      <c r="Q770" s="246"/>
      <c r="R770" s="246"/>
      <c r="S770" s="246"/>
      <c r="T770" s="247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8" t="s">
        <v>136</v>
      </c>
      <c r="AU770" s="248" t="s">
        <v>83</v>
      </c>
      <c r="AV770" s="13" t="s">
        <v>81</v>
      </c>
      <c r="AW770" s="13" t="s">
        <v>30</v>
      </c>
      <c r="AX770" s="13" t="s">
        <v>73</v>
      </c>
      <c r="AY770" s="248" t="s">
        <v>123</v>
      </c>
    </row>
    <row r="771" s="14" customFormat="1">
      <c r="A771" s="14"/>
      <c r="B771" s="249"/>
      <c r="C771" s="250"/>
      <c r="D771" s="232" t="s">
        <v>136</v>
      </c>
      <c r="E771" s="251" t="s">
        <v>1</v>
      </c>
      <c r="F771" s="252" t="s">
        <v>860</v>
      </c>
      <c r="G771" s="250"/>
      <c r="H771" s="253">
        <v>60.799999999999997</v>
      </c>
      <c r="I771" s="254"/>
      <c r="J771" s="250"/>
      <c r="K771" s="250"/>
      <c r="L771" s="255"/>
      <c r="M771" s="256"/>
      <c r="N771" s="257"/>
      <c r="O771" s="257"/>
      <c r="P771" s="257"/>
      <c r="Q771" s="257"/>
      <c r="R771" s="257"/>
      <c r="S771" s="257"/>
      <c r="T771" s="258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9" t="s">
        <v>136</v>
      </c>
      <c r="AU771" s="259" t="s">
        <v>83</v>
      </c>
      <c r="AV771" s="14" t="s">
        <v>83</v>
      </c>
      <c r="AW771" s="14" t="s">
        <v>30</v>
      </c>
      <c r="AX771" s="14" t="s">
        <v>73</v>
      </c>
      <c r="AY771" s="259" t="s">
        <v>123</v>
      </c>
    </row>
    <row r="772" s="13" customFormat="1">
      <c r="A772" s="13"/>
      <c r="B772" s="239"/>
      <c r="C772" s="240"/>
      <c r="D772" s="232" t="s">
        <v>136</v>
      </c>
      <c r="E772" s="241" t="s">
        <v>1</v>
      </c>
      <c r="F772" s="242" t="s">
        <v>861</v>
      </c>
      <c r="G772" s="240"/>
      <c r="H772" s="241" t="s">
        <v>1</v>
      </c>
      <c r="I772" s="243"/>
      <c r="J772" s="240"/>
      <c r="K772" s="240"/>
      <c r="L772" s="244"/>
      <c r="M772" s="245"/>
      <c r="N772" s="246"/>
      <c r="O772" s="246"/>
      <c r="P772" s="246"/>
      <c r="Q772" s="246"/>
      <c r="R772" s="246"/>
      <c r="S772" s="246"/>
      <c r="T772" s="247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8" t="s">
        <v>136</v>
      </c>
      <c r="AU772" s="248" t="s">
        <v>83</v>
      </c>
      <c r="AV772" s="13" t="s">
        <v>81</v>
      </c>
      <c r="AW772" s="13" t="s">
        <v>30</v>
      </c>
      <c r="AX772" s="13" t="s">
        <v>73</v>
      </c>
      <c r="AY772" s="248" t="s">
        <v>123</v>
      </c>
    </row>
    <row r="773" s="14" customFormat="1">
      <c r="A773" s="14"/>
      <c r="B773" s="249"/>
      <c r="C773" s="250"/>
      <c r="D773" s="232" t="s">
        <v>136</v>
      </c>
      <c r="E773" s="251" t="s">
        <v>1</v>
      </c>
      <c r="F773" s="252" t="s">
        <v>862</v>
      </c>
      <c r="G773" s="250"/>
      <c r="H773" s="253">
        <v>24.530000000000001</v>
      </c>
      <c r="I773" s="254"/>
      <c r="J773" s="250"/>
      <c r="K773" s="250"/>
      <c r="L773" s="255"/>
      <c r="M773" s="256"/>
      <c r="N773" s="257"/>
      <c r="O773" s="257"/>
      <c r="P773" s="257"/>
      <c r="Q773" s="257"/>
      <c r="R773" s="257"/>
      <c r="S773" s="257"/>
      <c r="T773" s="258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9" t="s">
        <v>136</v>
      </c>
      <c r="AU773" s="259" t="s">
        <v>83</v>
      </c>
      <c r="AV773" s="14" t="s">
        <v>83</v>
      </c>
      <c r="AW773" s="14" t="s">
        <v>30</v>
      </c>
      <c r="AX773" s="14" t="s">
        <v>73</v>
      </c>
      <c r="AY773" s="259" t="s">
        <v>123</v>
      </c>
    </row>
    <row r="774" s="13" customFormat="1">
      <c r="A774" s="13"/>
      <c r="B774" s="239"/>
      <c r="C774" s="240"/>
      <c r="D774" s="232" t="s">
        <v>136</v>
      </c>
      <c r="E774" s="241" t="s">
        <v>1</v>
      </c>
      <c r="F774" s="242" t="s">
        <v>773</v>
      </c>
      <c r="G774" s="240"/>
      <c r="H774" s="241" t="s">
        <v>1</v>
      </c>
      <c r="I774" s="243"/>
      <c r="J774" s="240"/>
      <c r="K774" s="240"/>
      <c r="L774" s="244"/>
      <c r="M774" s="245"/>
      <c r="N774" s="246"/>
      <c r="O774" s="246"/>
      <c r="P774" s="246"/>
      <c r="Q774" s="246"/>
      <c r="R774" s="246"/>
      <c r="S774" s="246"/>
      <c r="T774" s="247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8" t="s">
        <v>136</v>
      </c>
      <c r="AU774" s="248" t="s">
        <v>83</v>
      </c>
      <c r="AV774" s="13" t="s">
        <v>81</v>
      </c>
      <c r="AW774" s="13" t="s">
        <v>30</v>
      </c>
      <c r="AX774" s="13" t="s">
        <v>73</v>
      </c>
      <c r="AY774" s="248" t="s">
        <v>123</v>
      </c>
    </row>
    <row r="775" s="14" customFormat="1">
      <c r="A775" s="14"/>
      <c r="B775" s="249"/>
      <c r="C775" s="250"/>
      <c r="D775" s="232" t="s">
        <v>136</v>
      </c>
      <c r="E775" s="251" t="s">
        <v>1</v>
      </c>
      <c r="F775" s="252" t="s">
        <v>684</v>
      </c>
      <c r="G775" s="250"/>
      <c r="H775" s="253">
        <v>148.46000000000001</v>
      </c>
      <c r="I775" s="254"/>
      <c r="J775" s="250"/>
      <c r="K775" s="250"/>
      <c r="L775" s="255"/>
      <c r="M775" s="256"/>
      <c r="N775" s="257"/>
      <c r="O775" s="257"/>
      <c r="P775" s="257"/>
      <c r="Q775" s="257"/>
      <c r="R775" s="257"/>
      <c r="S775" s="257"/>
      <c r="T775" s="25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9" t="s">
        <v>136</v>
      </c>
      <c r="AU775" s="259" t="s">
        <v>83</v>
      </c>
      <c r="AV775" s="14" t="s">
        <v>83</v>
      </c>
      <c r="AW775" s="14" t="s">
        <v>30</v>
      </c>
      <c r="AX775" s="14" t="s">
        <v>73</v>
      </c>
      <c r="AY775" s="259" t="s">
        <v>123</v>
      </c>
    </row>
    <row r="776" s="13" customFormat="1">
      <c r="A776" s="13"/>
      <c r="B776" s="239"/>
      <c r="C776" s="240"/>
      <c r="D776" s="232" t="s">
        <v>136</v>
      </c>
      <c r="E776" s="241" t="s">
        <v>1</v>
      </c>
      <c r="F776" s="242" t="s">
        <v>848</v>
      </c>
      <c r="G776" s="240"/>
      <c r="H776" s="241" t="s">
        <v>1</v>
      </c>
      <c r="I776" s="243"/>
      <c r="J776" s="240"/>
      <c r="K776" s="240"/>
      <c r="L776" s="244"/>
      <c r="M776" s="245"/>
      <c r="N776" s="246"/>
      <c r="O776" s="246"/>
      <c r="P776" s="246"/>
      <c r="Q776" s="246"/>
      <c r="R776" s="246"/>
      <c r="S776" s="246"/>
      <c r="T776" s="247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8" t="s">
        <v>136</v>
      </c>
      <c r="AU776" s="248" t="s">
        <v>83</v>
      </c>
      <c r="AV776" s="13" t="s">
        <v>81</v>
      </c>
      <c r="AW776" s="13" t="s">
        <v>30</v>
      </c>
      <c r="AX776" s="13" t="s">
        <v>73</v>
      </c>
      <c r="AY776" s="248" t="s">
        <v>123</v>
      </c>
    </row>
    <row r="777" s="14" customFormat="1">
      <c r="A777" s="14"/>
      <c r="B777" s="249"/>
      <c r="C777" s="250"/>
      <c r="D777" s="232" t="s">
        <v>136</v>
      </c>
      <c r="E777" s="251" t="s">
        <v>1</v>
      </c>
      <c r="F777" s="252" t="s">
        <v>849</v>
      </c>
      <c r="G777" s="250"/>
      <c r="H777" s="253">
        <v>14.630000000000001</v>
      </c>
      <c r="I777" s="254"/>
      <c r="J777" s="250"/>
      <c r="K777" s="250"/>
      <c r="L777" s="255"/>
      <c r="M777" s="256"/>
      <c r="N777" s="257"/>
      <c r="O777" s="257"/>
      <c r="P777" s="257"/>
      <c r="Q777" s="257"/>
      <c r="R777" s="257"/>
      <c r="S777" s="257"/>
      <c r="T777" s="258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9" t="s">
        <v>136</v>
      </c>
      <c r="AU777" s="259" t="s">
        <v>83</v>
      </c>
      <c r="AV777" s="14" t="s">
        <v>83</v>
      </c>
      <c r="AW777" s="14" t="s">
        <v>30</v>
      </c>
      <c r="AX777" s="14" t="s">
        <v>73</v>
      </c>
      <c r="AY777" s="259" t="s">
        <v>123</v>
      </c>
    </row>
    <row r="778" s="15" customFormat="1">
      <c r="A778" s="15"/>
      <c r="B778" s="260"/>
      <c r="C778" s="261"/>
      <c r="D778" s="232" t="s">
        <v>136</v>
      </c>
      <c r="E778" s="262" t="s">
        <v>1</v>
      </c>
      <c r="F778" s="263" t="s">
        <v>139</v>
      </c>
      <c r="G778" s="261"/>
      <c r="H778" s="264">
        <v>1102.4400000000001</v>
      </c>
      <c r="I778" s="265"/>
      <c r="J778" s="261"/>
      <c r="K778" s="261"/>
      <c r="L778" s="266"/>
      <c r="M778" s="267"/>
      <c r="N778" s="268"/>
      <c r="O778" s="268"/>
      <c r="P778" s="268"/>
      <c r="Q778" s="268"/>
      <c r="R778" s="268"/>
      <c r="S778" s="268"/>
      <c r="T778" s="269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70" t="s">
        <v>136</v>
      </c>
      <c r="AU778" s="270" t="s">
        <v>83</v>
      </c>
      <c r="AV778" s="15" t="s">
        <v>130</v>
      </c>
      <c r="AW778" s="15" t="s">
        <v>30</v>
      </c>
      <c r="AX778" s="15" t="s">
        <v>81</v>
      </c>
      <c r="AY778" s="270" t="s">
        <v>123</v>
      </c>
    </row>
    <row r="779" s="2" customFormat="1" ht="24.15" customHeight="1">
      <c r="A779" s="39"/>
      <c r="B779" s="40"/>
      <c r="C779" s="219" t="s">
        <v>863</v>
      </c>
      <c r="D779" s="219" t="s">
        <v>125</v>
      </c>
      <c r="E779" s="220" t="s">
        <v>864</v>
      </c>
      <c r="F779" s="221" t="s">
        <v>865</v>
      </c>
      <c r="G779" s="222" t="s">
        <v>128</v>
      </c>
      <c r="H779" s="223">
        <v>321.86000000000001</v>
      </c>
      <c r="I779" s="224"/>
      <c r="J779" s="225">
        <f>ROUND(I779*H779,2)</f>
        <v>0</v>
      </c>
      <c r="K779" s="221" t="s">
        <v>129</v>
      </c>
      <c r="L779" s="45"/>
      <c r="M779" s="226" t="s">
        <v>1</v>
      </c>
      <c r="N779" s="227" t="s">
        <v>38</v>
      </c>
      <c r="O779" s="92"/>
      <c r="P779" s="228">
        <f>O779*H779</f>
        <v>0</v>
      </c>
      <c r="Q779" s="228">
        <v>0.070999999999999994</v>
      </c>
      <c r="R779" s="228">
        <f>Q779*H779</f>
        <v>22.852059999999998</v>
      </c>
      <c r="S779" s="228">
        <v>0.13600000000000001</v>
      </c>
      <c r="T779" s="229">
        <f>S779*H779</f>
        <v>43.772960000000005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0" t="s">
        <v>130</v>
      </c>
      <c r="AT779" s="230" t="s">
        <v>125</v>
      </c>
      <c r="AU779" s="230" t="s">
        <v>83</v>
      </c>
      <c r="AY779" s="18" t="s">
        <v>123</v>
      </c>
      <c r="BE779" s="231">
        <f>IF(N779="základní",J779,0)</f>
        <v>0</v>
      </c>
      <c r="BF779" s="231">
        <f>IF(N779="snížená",J779,0)</f>
        <v>0</v>
      </c>
      <c r="BG779" s="231">
        <f>IF(N779="zákl. přenesená",J779,0)</f>
        <v>0</v>
      </c>
      <c r="BH779" s="231">
        <f>IF(N779="sníž. přenesená",J779,0)</f>
        <v>0</v>
      </c>
      <c r="BI779" s="231">
        <f>IF(N779="nulová",J779,0)</f>
        <v>0</v>
      </c>
      <c r="BJ779" s="18" t="s">
        <v>81</v>
      </c>
      <c r="BK779" s="231">
        <f>ROUND(I779*H779,2)</f>
        <v>0</v>
      </c>
      <c r="BL779" s="18" t="s">
        <v>130</v>
      </c>
      <c r="BM779" s="230" t="s">
        <v>866</v>
      </c>
    </row>
    <row r="780" s="2" customFormat="1">
      <c r="A780" s="39"/>
      <c r="B780" s="40"/>
      <c r="C780" s="41"/>
      <c r="D780" s="232" t="s">
        <v>132</v>
      </c>
      <c r="E780" s="41"/>
      <c r="F780" s="233" t="s">
        <v>867</v>
      </c>
      <c r="G780" s="41"/>
      <c r="H780" s="41"/>
      <c r="I780" s="234"/>
      <c r="J780" s="41"/>
      <c r="K780" s="41"/>
      <c r="L780" s="45"/>
      <c r="M780" s="235"/>
      <c r="N780" s="236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132</v>
      </c>
      <c r="AU780" s="18" t="s">
        <v>83</v>
      </c>
    </row>
    <row r="781" s="2" customFormat="1">
      <c r="A781" s="39"/>
      <c r="B781" s="40"/>
      <c r="C781" s="41"/>
      <c r="D781" s="237" t="s">
        <v>134</v>
      </c>
      <c r="E781" s="41"/>
      <c r="F781" s="238" t="s">
        <v>868</v>
      </c>
      <c r="G781" s="41"/>
      <c r="H781" s="41"/>
      <c r="I781" s="234"/>
      <c r="J781" s="41"/>
      <c r="K781" s="41"/>
      <c r="L781" s="45"/>
      <c r="M781" s="235"/>
      <c r="N781" s="236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134</v>
      </c>
      <c r="AU781" s="18" t="s">
        <v>83</v>
      </c>
    </row>
    <row r="782" s="2" customFormat="1">
      <c r="A782" s="39"/>
      <c r="B782" s="40"/>
      <c r="C782" s="41"/>
      <c r="D782" s="232" t="s">
        <v>206</v>
      </c>
      <c r="E782" s="41"/>
      <c r="F782" s="271" t="s">
        <v>856</v>
      </c>
      <c r="G782" s="41"/>
      <c r="H782" s="41"/>
      <c r="I782" s="234"/>
      <c r="J782" s="41"/>
      <c r="K782" s="41"/>
      <c r="L782" s="45"/>
      <c r="M782" s="235"/>
      <c r="N782" s="236"/>
      <c r="O782" s="92"/>
      <c r="P782" s="92"/>
      <c r="Q782" s="92"/>
      <c r="R782" s="92"/>
      <c r="S782" s="92"/>
      <c r="T782" s="93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206</v>
      </c>
      <c r="AU782" s="18" t="s">
        <v>83</v>
      </c>
    </row>
    <row r="783" s="13" customFormat="1">
      <c r="A783" s="13"/>
      <c r="B783" s="239"/>
      <c r="C783" s="240"/>
      <c r="D783" s="232" t="s">
        <v>136</v>
      </c>
      <c r="E783" s="241" t="s">
        <v>1</v>
      </c>
      <c r="F783" s="242" t="s">
        <v>869</v>
      </c>
      <c r="G783" s="240"/>
      <c r="H783" s="241" t="s">
        <v>1</v>
      </c>
      <c r="I783" s="243"/>
      <c r="J783" s="240"/>
      <c r="K783" s="240"/>
      <c r="L783" s="244"/>
      <c r="M783" s="245"/>
      <c r="N783" s="246"/>
      <c r="O783" s="246"/>
      <c r="P783" s="246"/>
      <c r="Q783" s="246"/>
      <c r="R783" s="246"/>
      <c r="S783" s="246"/>
      <c r="T783" s="247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8" t="s">
        <v>136</v>
      </c>
      <c r="AU783" s="248" t="s">
        <v>83</v>
      </c>
      <c r="AV783" s="13" t="s">
        <v>81</v>
      </c>
      <c r="AW783" s="13" t="s">
        <v>30</v>
      </c>
      <c r="AX783" s="13" t="s">
        <v>73</v>
      </c>
      <c r="AY783" s="248" t="s">
        <v>123</v>
      </c>
    </row>
    <row r="784" s="14" customFormat="1">
      <c r="A784" s="14"/>
      <c r="B784" s="249"/>
      <c r="C784" s="250"/>
      <c r="D784" s="232" t="s">
        <v>136</v>
      </c>
      <c r="E784" s="251" t="s">
        <v>1</v>
      </c>
      <c r="F784" s="252" t="s">
        <v>870</v>
      </c>
      <c r="G784" s="250"/>
      <c r="H784" s="253">
        <v>321.86000000000001</v>
      </c>
      <c r="I784" s="254"/>
      <c r="J784" s="250"/>
      <c r="K784" s="250"/>
      <c r="L784" s="255"/>
      <c r="M784" s="256"/>
      <c r="N784" s="257"/>
      <c r="O784" s="257"/>
      <c r="P784" s="257"/>
      <c r="Q784" s="257"/>
      <c r="R784" s="257"/>
      <c r="S784" s="257"/>
      <c r="T784" s="258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9" t="s">
        <v>136</v>
      </c>
      <c r="AU784" s="259" t="s">
        <v>83</v>
      </c>
      <c r="AV784" s="14" t="s">
        <v>83</v>
      </c>
      <c r="AW784" s="14" t="s">
        <v>30</v>
      </c>
      <c r="AX784" s="14" t="s">
        <v>73</v>
      </c>
      <c r="AY784" s="259" t="s">
        <v>123</v>
      </c>
    </row>
    <row r="785" s="15" customFormat="1">
      <c r="A785" s="15"/>
      <c r="B785" s="260"/>
      <c r="C785" s="261"/>
      <c r="D785" s="232" t="s">
        <v>136</v>
      </c>
      <c r="E785" s="262" t="s">
        <v>1</v>
      </c>
      <c r="F785" s="263" t="s">
        <v>139</v>
      </c>
      <c r="G785" s="261"/>
      <c r="H785" s="264">
        <v>321.86000000000001</v>
      </c>
      <c r="I785" s="265"/>
      <c r="J785" s="261"/>
      <c r="K785" s="261"/>
      <c r="L785" s="266"/>
      <c r="M785" s="267"/>
      <c r="N785" s="268"/>
      <c r="O785" s="268"/>
      <c r="P785" s="268"/>
      <c r="Q785" s="268"/>
      <c r="R785" s="268"/>
      <c r="S785" s="268"/>
      <c r="T785" s="269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70" t="s">
        <v>136</v>
      </c>
      <c r="AU785" s="270" t="s">
        <v>83</v>
      </c>
      <c r="AV785" s="15" t="s">
        <v>130</v>
      </c>
      <c r="AW785" s="15" t="s">
        <v>30</v>
      </c>
      <c r="AX785" s="15" t="s">
        <v>81</v>
      </c>
      <c r="AY785" s="270" t="s">
        <v>123</v>
      </c>
    </row>
    <row r="786" s="2" customFormat="1" ht="24.15" customHeight="1">
      <c r="A786" s="39"/>
      <c r="B786" s="40"/>
      <c r="C786" s="219" t="s">
        <v>871</v>
      </c>
      <c r="D786" s="219" t="s">
        <v>125</v>
      </c>
      <c r="E786" s="220" t="s">
        <v>872</v>
      </c>
      <c r="F786" s="221" t="s">
        <v>873</v>
      </c>
      <c r="G786" s="222" t="s">
        <v>128</v>
      </c>
      <c r="H786" s="223">
        <v>289.67399999999998</v>
      </c>
      <c r="I786" s="224"/>
      <c r="J786" s="225">
        <f>ROUND(I786*H786,2)</f>
        <v>0</v>
      </c>
      <c r="K786" s="221" t="s">
        <v>129</v>
      </c>
      <c r="L786" s="45"/>
      <c r="M786" s="226" t="s">
        <v>1</v>
      </c>
      <c r="N786" s="227" t="s">
        <v>38</v>
      </c>
      <c r="O786" s="92"/>
      <c r="P786" s="228">
        <f>O786*H786</f>
        <v>0</v>
      </c>
      <c r="Q786" s="228">
        <v>0.073300000000000004</v>
      </c>
      <c r="R786" s="228">
        <f>Q786*H786</f>
        <v>21.2331042</v>
      </c>
      <c r="S786" s="228">
        <v>0</v>
      </c>
      <c r="T786" s="229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0" t="s">
        <v>130</v>
      </c>
      <c r="AT786" s="230" t="s">
        <v>125</v>
      </c>
      <c r="AU786" s="230" t="s">
        <v>83</v>
      </c>
      <c r="AY786" s="18" t="s">
        <v>123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18" t="s">
        <v>81</v>
      </c>
      <c r="BK786" s="231">
        <f>ROUND(I786*H786,2)</f>
        <v>0</v>
      </c>
      <c r="BL786" s="18" t="s">
        <v>130</v>
      </c>
      <c r="BM786" s="230" t="s">
        <v>874</v>
      </c>
    </row>
    <row r="787" s="2" customFormat="1">
      <c r="A787" s="39"/>
      <c r="B787" s="40"/>
      <c r="C787" s="41"/>
      <c r="D787" s="232" t="s">
        <v>132</v>
      </c>
      <c r="E787" s="41"/>
      <c r="F787" s="233" t="s">
        <v>875</v>
      </c>
      <c r="G787" s="41"/>
      <c r="H787" s="41"/>
      <c r="I787" s="234"/>
      <c r="J787" s="41"/>
      <c r="K787" s="41"/>
      <c r="L787" s="45"/>
      <c r="M787" s="235"/>
      <c r="N787" s="236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132</v>
      </c>
      <c r="AU787" s="18" t="s">
        <v>83</v>
      </c>
    </row>
    <row r="788" s="2" customFormat="1">
      <c r="A788" s="39"/>
      <c r="B788" s="40"/>
      <c r="C788" s="41"/>
      <c r="D788" s="237" t="s">
        <v>134</v>
      </c>
      <c r="E788" s="41"/>
      <c r="F788" s="238" t="s">
        <v>876</v>
      </c>
      <c r="G788" s="41"/>
      <c r="H788" s="41"/>
      <c r="I788" s="234"/>
      <c r="J788" s="41"/>
      <c r="K788" s="41"/>
      <c r="L788" s="45"/>
      <c r="M788" s="235"/>
      <c r="N788" s="236"/>
      <c r="O788" s="92"/>
      <c r="P788" s="92"/>
      <c r="Q788" s="92"/>
      <c r="R788" s="92"/>
      <c r="S788" s="92"/>
      <c r="T788" s="93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134</v>
      </c>
      <c r="AU788" s="18" t="s">
        <v>83</v>
      </c>
    </row>
    <row r="789" s="2" customFormat="1">
      <c r="A789" s="39"/>
      <c r="B789" s="40"/>
      <c r="C789" s="41"/>
      <c r="D789" s="232" t="s">
        <v>206</v>
      </c>
      <c r="E789" s="41"/>
      <c r="F789" s="271" t="s">
        <v>877</v>
      </c>
      <c r="G789" s="41"/>
      <c r="H789" s="41"/>
      <c r="I789" s="234"/>
      <c r="J789" s="41"/>
      <c r="K789" s="41"/>
      <c r="L789" s="45"/>
      <c r="M789" s="235"/>
      <c r="N789" s="236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206</v>
      </c>
      <c r="AU789" s="18" t="s">
        <v>83</v>
      </c>
    </row>
    <row r="790" s="13" customFormat="1">
      <c r="A790" s="13"/>
      <c r="B790" s="239"/>
      <c r="C790" s="240"/>
      <c r="D790" s="232" t="s">
        <v>136</v>
      </c>
      <c r="E790" s="241" t="s">
        <v>1</v>
      </c>
      <c r="F790" s="242" t="s">
        <v>878</v>
      </c>
      <c r="G790" s="240"/>
      <c r="H790" s="241" t="s">
        <v>1</v>
      </c>
      <c r="I790" s="243"/>
      <c r="J790" s="240"/>
      <c r="K790" s="240"/>
      <c r="L790" s="244"/>
      <c r="M790" s="245"/>
      <c r="N790" s="246"/>
      <c r="O790" s="246"/>
      <c r="P790" s="246"/>
      <c r="Q790" s="246"/>
      <c r="R790" s="246"/>
      <c r="S790" s="246"/>
      <c r="T790" s="247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8" t="s">
        <v>136</v>
      </c>
      <c r="AU790" s="248" t="s">
        <v>83</v>
      </c>
      <c r="AV790" s="13" t="s">
        <v>81</v>
      </c>
      <c r="AW790" s="13" t="s">
        <v>30</v>
      </c>
      <c r="AX790" s="13" t="s">
        <v>73</v>
      </c>
      <c r="AY790" s="248" t="s">
        <v>123</v>
      </c>
    </row>
    <row r="791" s="14" customFormat="1">
      <c r="A791" s="14"/>
      <c r="B791" s="249"/>
      <c r="C791" s="250"/>
      <c r="D791" s="232" t="s">
        <v>136</v>
      </c>
      <c r="E791" s="251" t="s">
        <v>1</v>
      </c>
      <c r="F791" s="252" t="s">
        <v>879</v>
      </c>
      <c r="G791" s="250"/>
      <c r="H791" s="253">
        <v>289.67399999999998</v>
      </c>
      <c r="I791" s="254"/>
      <c r="J791" s="250"/>
      <c r="K791" s="250"/>
      <c r="L791" s="255"/>
      <c r="M791" s="256"/>
      <c r="N791" s="257"/>
      <c r="O791" s="257"/>
      <c r="P791" s="257"/>
      <c r="Q791" s="257"/>
      <c r="R791" s="257"/>
      <c r="S791" s="257"/>
      <c r="T791" s="258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9" t="s">
        <v>136</v>
      </c>
      <c r="AU791" s="259" t="s">
        <v>83</v>
      </c>
      <c r="AV791" s="14" t="s">
        <v>83</v>
      </c>
      <c r="AW791" s="14" t="s">
        <v>30</v>
      </c>
      <c r="AX791" s="14" t="s">
        <v>73</v>
      </c>
      <c r="AY791" s="259" t="s">
        <v>123</v>
      </c>
    </row>
    <row r="792" s="15" customFormat="1">
      <c r="A792" s="15"/>
      <c r="B792" s="260"/>
      <c r="C792" s="261"/>
      <c r="D792" s="232" t="s">
        <v>136</v>
      </c>
      <c r="E792" s="262" t="s">
        <v>1</v>
      </c>
      <c r="F792" s="263" t="s">
        <v>139</v>
      </c>
      <c r="G792" s="261"/>
      <c r="H792" s="264">
        <v>289.67399999999998</v>
      </c>
      <c r="I792" s="265"/>
      <c r="J792" s="261"/>
      <c r="K792" s="261"/>
      <c r="L792" s="266"/>
      <c r="M792" s="267"/>
      <c r="N792" s="268"/>
      <c r="O792" s="268"/>
      <c r="P792" s="268"/>
      <c r="Q792" s="268"/>
      <c r="R792" s="268"/>
      <c r="S792" s="268"/>
      <c r="T792" s="269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70" t="s">
        <v>136</v>
      </c>
      <c r="AU792" s="270" t="s">
        <v>83</v>
      </c>
      <c r="AV792" s="15" t="s">
        <v>130</v>
      </c>
      <c r="AW792" s="15" t="s">
        <v>30</v>
      </c>
      <c r="AX792" s="15" t="s">
        <v>81</v>
      </c>
      <c r="AY792" s="270" t="s">
        <v>123</v>
      </c>
    </row>
    <row r="793" s="2" customFormat="1" ht="24.15" customHeight="1">
      <c r="A793" s="39"/>
      <c r="B793" s="40"/>
      <c r="C793" s="219" t="s">
        <v>880</v>
      </c>
      <c r="D793" s="219" t="s">
        <v>125</v>
      </c>
      <c r="E793" s="220" t="s">
        <v>881</v>
      </c>
      <c r="F793" s="221" t="s">
        <v>882</v>
      </c>
      <c r="G793" s="222" t="s">
        <v>128</v>
      </c>
      <c r="H793" s="223">
        <v>32.186</v>
      </c>
      <c r="I793" s="224"/>
      <c r="J793" s="225">
        <f>ROUND(I793*H793,2)</f>
        <v>0</v>
      </c>
      <c r="K793" s="221" t="s">
        <v>129</v>
      </c>
      <c r="L793" s="45"/>
      <c r="M793" s="226" t="s">
        <v>1</v>
      </c>
      <c r="N793" s="227" t="s">
        <v>38</v>
      </c>
      <c r="O793" s="92"/>
      <c r="P793" s="228">
        <f>O793*H793</f>
        <v>0</v>
      </c>
      <c r="Q793" s="228">
        <v>0.14771000000000001</v>
      </c>
      <c r="R793" s="228">
        <f>Q793*H793</f>
        <v>4.7541940600000006</v>
      </c>
      <c r="S793" s="228">
        <v>0</v>
      </c>
      <c r="T793" s="229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0" t="s">
        <v>130</v>
      </c>
      <c r="AT793" s="230" t="s">
        <v>125</v>
      </c>
      <c r="AU793" s="230" t="s">
        <v>83</v>
      </c>
      <c r="AY793" s="18" t="s">
        <v>123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8" t="s">
        <v>81</v>
      </c>
      <c r="BK793" s="231">
        <f>ROUND(I793*H793,2)</f>
        <v>0</v>
      </c>
      <c r="BL793" s="18" t="s">
        <v>130</v>
      </c>
      <c r="BM793" s="230" t="s">
        <v>883</v>
      </c>
    </row>
    <row r="794" s="2" customFormat="1">
      <c r="A794" s="39"/>
      <c r="B794" s="40"/>
      <c r="C794" s="41"/>
      <c r="D794" s="232" t="s">
        <v>132</v>
      </c>
      <c r="E794" s="41"/>
      <c r="F794" s="233" t="s">
        <v>884</v>
      </c>
      <c r="G794" s="41"/>
      <c r="H794" s="41"/>
      <c r="I794" s="234"/>
      <c r="J794" s="41"/>
      <c r="K794" s="41"/>
      <c r="L794" s="45"/>
      <c r="M794" s="235"/>
      <c r="N794" s="236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132</v>
      </c>
      <c r="AU794" s="18" t="s">
        <v>83</v>
      </c>
    </row>
    <row r="795" s="2" customFormat="1">
      <c r="A795" s="39"/>
      <c r="B795" s="40"/>
      <c r="C795" s="41"/>
      <c r="D795" s="237" t="s">
        <v>134</v>
      </c>
      <c r="E795" s="41"/>
      <c r="F795" s="238" t="s">
        <v>885</v>
      </c>
      <c r="G795" s="41"/>
      <c r="H795" s="41"/>
      <c r="I795" s="234"/>
      <c r="J795" s="41"/>
      <c r="K795" s="41"/>
      <c r="L795" s="45"/>
      <c r="M795" s="235"/>
      <c r="N795" s="236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134</v>
      </c>
      <c r="AU795" s="18" t="s">
        <v>83</v>
      </c>
    </row>
    <row r="796" s="2" customFormat="1">
      <c r="A796" s="39"/>
      <c r="B796" s="40"/>
      <c r="C796" s="41"/>
      <c r="D796" s="232" t="s">
        <v>206</v>
      </c>
      <c r="E796" s="41"/>
      <c r="F796" s="271" t="s">
        <v>886</v>
      </c>
      <c r="G796" s="41"/>
      <c r="H796" s="41"/>
      <c r="I796" s="234"/>
      <c r="J796" s="41"/>
      <c r="K796" s="41"/>
      <c r="L796" s="45"/>
      <c r="M796" s="235"/>
      <c r="N796" s="236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206</v>
      </c>
      <c r="AU796" s="18" t="s">
        <v>83</v>
      </c>
    </row>
    <row r="797" s="13" customFormat="1">
      <c r="A797" s="13"/>
      <c r="B797" s="239"/>
      <c r="C797" s="240"/>
      <c r="D797" s="232" t="s">
        <v>136</v>
      </c>
      <c r="E797" s="241" t="s">
        <v>1</v>
      </c>
      <c r="F797" s="242" t="s">
        <v>887</v>
      </c>
      <c r="G797" s="240"/>
      <c r="H797" s="241" t="s">
        <v>1</v>
      </c>
      <c r="I797" s="243"/>
      <c r="J797" s="240"/>
      <c r="K797" s="240"/>
      <c r="L797" s="244"/>
      <c r="M797" s="245"/>
      <c r="N797" s="246"/>
      <c r="O797" s="246"/>
      <c r="P797" s="246"/>
      <c r="Q797" s="246"/>
      <c r="R797" s="246"/>
      <c r="S797" s="246"/>
      <c r="T797" s="247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8" t="s">
        <v>136</v>
      </c>
      <c r="AU797" s="248" t="s">
        <v>83</v>
      </c>
      <c r="AV797" s="13" t="s">
        <v>81</v>
      </c>
      <c r="AW797" s="13" t="s">
        <v>30</v>
      </c>
      <c r="AX797" s="13" t="s">
        <v>73</v>
      </c>
      <c r="AY797" s="248" t="s">
        <v>123</v>
      </c>
    </row>
    <row r="798" s="14" customFormat="1">
      <c r="A798" s="14"/>
      <c r="B798" s="249"/>
      <c r="C798" s="250"/>
      <c r="D798" s="232" t="s">
        <v>136</v>
      </c>
      <c r="E798" s="251" t="s">
        <v>1</v>
      </c>
      <c r="F798" s="252" t="s">
        <v>888</v>
      </c>
      <c r="G798" s="250"/>
      <c r="H798" s="253">
        <v>32.186</v>
      </c>
      <c r="I798" s="254"/>
      <c r="J798" s="250"/>
      <c r="K798" s="250"/>
      <c r="L798" s="255"/>
      <c r="M798" s="256"/>
      <c r="N798" s="257"/>
      <c r="O798" s="257"/>
      <c r="P798" s="257"/>
      <c r="Q798" s="257"/>
      <c r="R798" s="257"/>
      <c r="S798" s="257"/>
      <c r="T798" s="258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9" t="s">
        <v>136</v>
      </c>
      <c r="AU798" s="259" t="s">
        <v>83</v>
      </c>
      <c r="AV798" s="14" t="s">
        <v>83</v>
      </c>
      <c r="AW798" s="14" t="s">
        <v>30</v>
      </c>
      <c r="AX798" s="14" t="s">
        <v>73</v>
      </c>
      <c r="AY798" s="259" t="s">
        <v>123</v>
      </c>
    </row>
    <row r="799" s="15" customFormat="1">
      <c r="A799" s="15"/>
      <c r="B799" s="260"/>
      <c r="C799" s="261"/>
      <c r="D799" s="232" t="s">
        <v>136</v>
      </c>
      <c r="E799" s="262" t="s">
        <v>1</v>
      </c>
      <c r="F799" s="263" t="s">
        <v>139</v>
      </c>
      <c r="G799" s="261"/>
      <c r="H799" s="264">
        <v>32.186</v>
      </c>
      <c r="I799" s="265"/>
      <c r="J799" s="261"/>
      <c r="K799" s="261"/>
      <c r="L799" s="266"/>
      <c r="M799" s="267"/>
      <c r="N799" s="268"/>
      <c r="O799" s="268"/>
      <c r="P799" s="268"/>
      <c r="Q799" s="268"/>
      <c r="R799" s="268"/>
      <c r="S799" s="268"/>
      <c r="T799" s="269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70" t="s">
        <v>136</v>
      </c>
      <c r="AU799" s="270" t="s">
        <v>83</v>
      </c>
      <c r="AV799" s="15" t="s">
        <v>130</v>
      </c>
      <c r="AW799" s="15" t="s">
        <v>30</v>
      </c>
      <c r="AX799" s="15" t="s">
        <v>81</v>
      </c>
      <c r="AY799" s="270" t="s">
        <v>123</v>
      </c>
    </row>
    <row r="800" s="2" customFormat="1" ht="24.15" customHeight="1">
      <c r="A800" s="39"/>
      <c r="B800" s="40"/>
      <c r="C800" s="219" t="s">
        <v>889</v>
      </c>
      <c r="D800" s="219" t="s">
        <v>125</v>
      </c>
      <c r="E800" s="220" t="s">
        <v>890</v>
      </c>
      <c r="F800" s="221" t="s">
        <v>891</v>
      </c>
      <c r="G800" s="222" t="s">
        <v>128</v>
      </c>
      <c r="H800" s="223">
        <v>419.19</v>
      </c>
      <c r="I800" s="224"/>
      <c r="J800" s="225">
        <f>ROUND(I800*H800,2)</f>
        <v>0</v>
      </c>
      <c r="K800" s="221" t="s">
        <v>129</v>
      </c>
      <c r="L800" s="45"/>
      <c r="M800" s="226" t="s">
        <v>1</v>
      </c>
      <c r="N800" s="227" t="s">
        <v>38</v>
      </c>
      <c r="O800" s="92"/>
      <c r="P800" s="228">
        <f>O800*H800</f>
        <v>0</v>
      </c>
      <c r="Q800" s="228">
        <v>0.040289999999999999</v>
      </c>
      <c r="R800" s="228">
        <f>Q800*H800</f>
        <v>16.8891651</v>
      </c>
      <c r="S800" s="228">
        <v>0</v>
      </c>
      <c r="T800" s="229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0" t="s">
        <v>130</v>
      </c>
      <c r="AT800" s="230" t="s">
        <v>125</v>
      </c>
      <c r="AU800" s="230" t="s">
        <v>83</v>
      </c>
      <c r="AY800" s="18" t="s">
        <v>123</v>
      </c>
      <c r="BE800" s="231">
        <f>IF(N800="základní",J800,0)</f>
        <v>0</v>
      </c>
      <c r="BF800" s="231">
        <f>IF(N800="snížená",J800,0)</f>
        <v>0</v>
      </c>
      <c r="BG800" s="231">
        <f>IF(N800="zákl. přenesená",J800,0)</f>
        <v>0</v>
      </c>
      <c r="BH800" s="231">
        <f>IF(N800="sníž. přenesená",J800,0)</f>
        <v>0</v>
      </c>
      <c r="BI800" s="231">
        <f>IF(N800="nulová",J800,0)</f>
        <v>0</v>
      </c>
      <c r="BJ800" s="18" t="s">
        <v>81</v>
      </c>
      <c r="BK800" s="231">
        <f>ROUND(I800*H800,2)</f>
        <v>0</v>
      </c>
      <c r="BL800" s="18" t="s">
        <v>130</v>
      </c>
      <c r="BM800" s="230" t="s">
        <v>892</v>
      </c>
    </row>
    <row r="801" s="2" customFormat="1">
      <c r="A801" s="39"/>
      <c r="B801" s="40"/>
      <c r="C801" s="41"/>
      <c r="D801" s="232" t="s">
        <v>132</v>
      </c>
      <c r="E801" s="41"/>
      <c r="F801" s="233" t="s">
        <v>893</v>
      </c>
      <c r="G801" s="41"/>
      <c r="H801" s="41"/>
      <c r="I801" s="234"/>
      <c r="J801" s="41"/>
      <c r="K801" s="41"/>
      <c r="L801" s="45"/>
      <c r="M801" s="235"/>
      <c r="N801" s="236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132</v>
      </c>
      <c r="AU801" s="18" t="s">
        <v>83</v>
      </c>
    </row>
    <row r="802" s="2" customFormat="1">
      <c r="A802" s="39"/>
      <c r="B802" s="40"/>
      <c r="C802" s="41"/>
      <c r="D802" s="237" t="s">
        <v>134</v>
      </c>
      <c r="E802" s="41"/>
      <c r="F802" s="238" t="s">
        <v>894</v>
      </c>
      <c r="G802" s="41"/>
      <c r="H802" s="41"/>
      <c r="I802" s="234"/>
      <c r="J802" s="41"/>
      <c r="K802" s="41"/>
      <c r="L802" s="45"/>
      <c r="M802" s="235"/>
      <c r="N802" s="236"/>
      <c r="O802" s="92"/>
      <c r="P802" s="92"/>
      <c r="Q802" s="92"/>
      <c r="R802" s="92"/>
      <c r="S802" s="92"/>
      <c r="T802" s="93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134</v>
      </c>
      <c r="AU802" s="18" t="s">
        <v>83</v>
      </c>
    </row>
    <row r="803" s="2" customFormat="1">
      <c r="A803" s="39"/>
      <c r="B803" s="40"/>
      <c r="C803" s="41"/>
      <c r="D803" s="232" t="s">
        <v>206</v>
      </c>
      <c r="E803" s="41"/>
      <c r="F803" s="271" t="s">
        <v>895</v>
      </c>
      <c r="G803" s="41"/>
      <c r="H803" s="41"/>
      <c r="I803" s="234"/>
      <c r="J803" s="41"/>
      <c r="K803" s="41"/>
      <c r="L803" s="45"/>
      <c r="M803" s="235"/>
      <c r="N803" s="236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206</v>
      </c>
      <c r="AU803" s="18" t="s">
        <v>83</v>
      </c>
    </row>
    <row r="804" s="13" customFormat="1">
      <c r="A804" s="13"/>
      <c r="B804" s="239"/>
      <c r="C804" s="240"/>
      <c r="D804" s="232" t="s">
        <v>136</v>
      </c>
      <c r="E804" s="241" t="s">
        <v>1</v>
      </c>
      <c r="F804" s="242" t="s">
        <v>857</v>
      </c>
      <c r="G804" s="240"/>
      <c r="H804" s="241" t="s">
        <v>1</v>
      </c>
      <c r="I804" s="243"/>
      <c r="J804" s="240"/>
      <c r="K804" s="240"/>
      <c r="L804" s="244"/>
      <c r="M804" s="245"/>
      <c r="N804" s="246"/>
      <c r="O804" s="246"/>
      <c r="P804" s="246"/>
      <c r="Q804" s="246"/>
      <c r="R804" s="246"/>
      <c r="S804" s="246"/>
      <c r="T804" s="247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8" t="s">
        <v>136</v>
      </c>
      <c r="AU804" s="248" t="s">
        <v>83</v>
      </c>
      <c r="AV804" s="13" t="s">
        <v>81</v>
      </c>
      <c r="AW804" s="13" t="s">
        <v>30</v>
      </c>
      <c r="AX804" s="13" t="s">
        <v>73</v>
      </c>
      <c r="AY804" s="248" t="s">
        <v>123</v>
      </c>
    </row>
    <row r="805" s="14" customFormat="1">
      <c r="A805" s="14"/>
      <c r="B805" s="249"/>
      <c r="C805" s="250"/>
      <c r="D805" s="232" t="s">
        <v>136</v>
      </c>
      <c r="E805" s="251" t="s">
        <v>1</v>
      </c>
      <c r="F805" s="252" t="s">
        <v>858</v>
      </c>
      <c r="G805" s="250"/>
      <c r="H805" s="253">
        <v>419.19</v>
      </c>
      <c r="I805" s="254"/>
      <c r="J805" s="250"/>
      <c r="K805" s="250"/>
      <c r="L805" s="255"/>
      <c r="M805" s="256"/>
      <c r="N805" s="257"/>
      <c r="O805" s="257"/>
      <c r="P805" s="257"/>
      <c r="Q805" s="257"/>
      <c r="R805" s="257"/>
      <c r="S805" s="257"/>
      <c r="T805" s="258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9" t="s">
        <v>136</v>
      </c>
      <c r="AU805" s="259" t="s">
        <v>83</v>
      </c>
      <c r="AV805" s="14" t="s">
        <v>83</v>
      </c>
      <c r="AW805" s="14" t="s">
        <v>30</v>
      </c>
      <c r="AX805" s="14" t="s">
        <v>73</v>
      </c>
      <c r="AY805" s="259" t="s">
        <v>123</v>
      </c>
    </row>
    <row r="806" s="15" customFormat="1">
      <c r="A806" s="15"/>
      <c r="B806" s="260"/>
      <c r="C806" s="261"/>
      <c r="D806" s="232" t="s">
        <v>136</v>
      </c>
      <c r="E806" s="262" t="s">
        <v>1</v>
      </c>
      <c r="F806" s="263" t="s">
        <v>139</v>
      </c>
      <c r="G806" s="261"/>
      <c r="H806" s="264">
        <v>419.19</v>
      </c>
      <c r="I806" s="265"/>
      <c r="J806" s="261"/>
      <c r="K806" s="261"/>
      <c r="L806" s="266"/>
      <c r="M806" s="267"/>
      <c r="N806" s="268"/>
      <c r="O806" s="268"/>
      <c r="P806" s="268"/>
      <c r="Q806" s="268"/>
      <c r="R806" s="268"/>
      <c r="S806" s="268"/>
      <c r="T806" s="269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70" t="s">
        <v>136</v>
      </c>
      <c r="AU806" s="270" t="s">
        <v>83</v>
      </c>
      <c r="AV806" s="15" t="s">
        <v>130</v>
      </c>
      <c r="AW806" s="15" t="s">
        <v>30</v>
      </c>
      <c r="AX806" s="15" t="s">
        <v>81</v>
      </c>
      <c r="AY806" s="270" t="s">
        <v>123</v>
      </c>
    </row>
    <row r="807" s="2" customFormat="1" ht="24.15" customHeight="1">
      <c r="A807" s="39"/>
      <c r="B807" s="40"/>
      <c r="C807" s="219" t="s">
        <v>896</v>
      </c>
      <c r="D807" s="219" t="s">
        <v>125</v>
      </c>
      <c r="E807" s="220" t="s">
        <v>897</v>
      </c>
      <c r="F807" s="221" t="s">
        <v>898</v>
      </c>
      <c r="G807" s="222" t="s">
        <v>128</v>
      </c>
      <c r="H807" s="223">
        <v>24.530000000000001</v>
      </c>
      <c r="I807" s="224"/>
      <c r="J807" s="225">
        <f>ROUND(I807*H807,2)</f>
        <v>0</v>
      </c>
      <c r="K807" s="221" t="s">
        <v>129</v>
      </c>
      <c r="L807" s="45"/>
      <c r="M807" s="226" t="s">
        <v>1</v>
      </c>
      <c r="N807" s="227" t="s">
        <v>38</v>
      </c>
      <c r="O807" s="92"/>
      <c r="P807" s="228">
        <f>O807*H807</f>
        <v>0</v>
      </c>
      <c r="Q807" s="228">
        <v>0.060900000000000003</v>
      </c>
      <c r="R807" s="228">
        <f>Q807*H807</f>
        <v>1.4938770000000001</v>
      </c>
      <c r="S807" s="228">
        <v>0</v>
      </c>
      <c r="T807" s="229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30" t="s">
        <v>130</v>
      </c>
      <c r="AT807" s="230" t="s">
        <v>125</v>
      </c>
      <c r="AU807" s="230" t="s">
        <v>83</v>
      </c>
      <c r="AY807" s="18" t="s">
        <v>123</v>
      </c>
      <c r="BE807" s="231">
        <f>IF(N807="základní",J807,0)</f>
        <v>0</v>
      </c>
      <c r="BF807" s="231">
        <f>IF(N807="snížená",J807,0)</f>
        <v>0</v>
      </c>
      <c r="BG807" s="231">
        <f>IF(N807="zákl. přenesená",J807,0)</f>
        <v>0</v>
      </c>
      <c r="BH807" s="231">
        <f>IF(N807="sníž. přenesená",J807,0)</f>
        <v>0</v>
      </c>
      <c r="BI807" s="231">
        <f>IF(N807="nulová",J807,0)</f>
        <v>0</v>
      </c>
      <c r="BJ807" s="18" t="s">
        <v>81</v>
      </c>
      <c r="BK807" s="231">
        <f>ROUND(I807*H807,2)</f>
        <v>0</v>
      </c>
      <c r="BL807" s="18" t="s">
        <v>130</v>
      </c>
      <c r="BM807" s="230" t="s">
        <v>899</v>
      </c>
    </row>
    <row r="808" s="2" customFormat="1">
      <c r="A808" s="39"/>
      <c r="B808" s="40"/>
      <c r="C808" s="41"/>
      <c r="D808" s="232" t="s">
        <v>132</v>
      </c>
      <c r="E808" s="41"/>
      <c r="F808" s="233" t="s">
        <v>900</v>
      </c>
      <c r="G808" s="41"/>
      <c r="H808" s="41"/>
      <c r="I808" s="234"/>
      <c r="J808" s="41"/>
      <c r="K808" s="41"/>
      <c r="L808" s="45"/>
      <c r="M808" s="235"/>
      <c r="N808" s="236"/>
      <c r="O808" s="92"/>
      <c r="P808" s="92"/>
      <c r="Q808" s="92"/>
      <c r="R808" s="92"/>
      <c r="S808" s="92"/>
      <c r="T808" s="93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132</v>
      </c>
      <c r="AU808" s="18" t="s">
        <v>83</v>
      </c>
    </row>
    <row r="809" s="2" customFormat="1">
      <c r="A809" s="39"/>
      <c r="B809" s="40"/>
      <c r="C809" s="41"/>
      <c r="D809" s="237" t="s">
        <v>134</v>
      </c>
      <c r="E809" s="41"/>
      <c r="F809" s="238" t="s">
        <v>901</v>
      </c>
      <c r="G809" s="41"/>
      <c r="H809" s="41"/>
      <c r="I809" s="234"/>
      <c r="J809" s="41"/>
      <c r="K809" s="41"/>
      <c r="L809" s="45"/>
      <c r="M809" s="235"/>
      <c r="N809" s="236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134</v>
      </c>
      <c r="AU809" s="18" t="s">
        <v>83</v>
      </c>
    </row>
    <row r="810" s="2" customFormat="1">
      <c r="A810" s="39"/>
      <c r="B810" s="40"/>
      <c r="C810" s="41"/>
      <c r="D810" s="232" t="s">
        <v>206</v>
      </c>
      <c r="E810" s="41"/>
      <c r="F810" s="271" t="s">
        <v>877</v>
      </c>
      <c r="G810" s="41"/>
      <c r="H810" s="41"/>
      <c r="I810" s="234"/>
      <c r="J810" s="41"/>
      <c r="K810" s="41"/>
      <c r="L810" s="45"/>
      <c r="M810" s="235"/>
      <c r="N810" s="236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206</v>
      </c>
      <c r="AU810" s="18" t="s">
        <v>83</v>
      </c>
    </row>
    <row r="811" s="13" customFormat="1">
      <c r="A811" s="13"/>
      <c r="B811" s="239"/>
      <c r="C811" s="240"/>
      <c r="D811" s="232" t="s">
        <v>136</v>
      </c>
      <c r="E811" s="241" t="s">
        <v>1</v>
      </c>
      <c r="F811" s="242" t="s">
        <v>902</v>
      </c>
      <c r="G811" s="240"/>
      <c r="H811" s="241" t="s">
        <v>1</v>
      </c>
      <c r="I811" s="243"/>
      <c r="J811" s="240"/>
      <c r="K811" s="240"/>
      <c r="L811" s="244"/>
      <c r="M811" s="245"/>
      <c r="N811" s="246"/>
      <c r="O811" s="246"/>
      <c r="P811" s="246"/>
      <c r="Q811" s="246"/>
      <c r="R811" s="246"/>
      <c r="S811" s="246"/>
      <c r="T811" s="247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8" t="s">
        <v>136</v>
      </c>
      <c r="AU811" s="248" t="s">
        <v>83</v>
      </c>
      <c r="AV811" s="13" t="s">
        <v>81</v>
      </c>
      <c r="AW811" s="13" t="s">
        <v>30</v>
      </c>
      <c r="AX811" s="13" t="s">
        <v>73</v>
      </c>
      <c r="AY811" s="248" t="s">
        <v>123</v>
      </c>
    </row>
    <row r="812" s="14" customFormat="1">
      <c r="A812" s="14"/>
      <c r="B812" s="249"/>
      <c r="C812" s="250"/>
      <c r="D812" s="232" t="s">
        <v>136</v>
      </c>
      <c r="E812" s="251" t="s">
        <v>1</v>
      </c>
      <c r="F812" s="252" t="s">
        <v>903</v>
      </c>
      <c r="G812" s="250"/>
      <c r="H812" s="253">
        <v>24.530000000000001</v>
      </c>
      <c r="I812" s="254"/>
      <c r="J812" s="250"/>
      <c r="K812" s="250"/>
      <c r="L812" s="255"/>
      <c r="M812" s="256"/>
      <c r="N812" s="257"/>
      <c r="O812" s="257"/>
      <c r="P812" s="257"/>
      <c r="Q812" s="257"/>
      <c r="R812" s="257"/>
      <c r="S812" s="257"/>
      <c r="T812" s="258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9" t="s">
        <v>136</v>
      </c>
      <c r="AU812" s="259" t="s">
        <v>83</v>
      </c>
      <c r="AV812" s="14" t="s">
        <v>83</v>
      </c>
      <c r="AW812" s="14" t="s">
        <v>30</v>
      </c>
      <c r="AX812" s="14" t="s">
        <v>73</v>
      </c>
      <c r="AY812" s="259" t="s">
        <v>123</v>
      </c>
    </row>
    <row r="813" s="15" customFormat="1">
      <c r="A813" s="15"/>
      <c r="B813" s="260"/>
      <c r="C813" s="261"/>
      <c r="D813" s="232" t="s">
        <v>136</v>
      </c>
      <c r="E813" s="262" t="s">
        <v>1</v>
      </c>
      <c r="F813" s="263" t="s">
        <v>139</v>
      </c>
      <c r="G813" s="261"/>
      <c r="H813" s="264">
        <v>24.530000000000001</v>
      </c>
      <c r="I813" s="265"/>
      <c r="J813" s="261"/>
      <c r="K813" s="261"/>
      <c r="L813" s="266"/>
      <c r="M813" s="267"/>
      <c r="N813" s="268"/>
      <c r="O813" s="268"/>
      <c r="P813" s="268"/>
      <c r="Q813" s="268"/>
      <c r="R813" s="268"/>
      <c r="S813" s="268"/>
      <c r="T813" s="269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70" t="s">
        <v>136</v>
      </c>
      <c r="AU813" s="270" t="s">
        <v>83</v>
      </c>
      <c r="AV813" s="15" t="s">
        <v>130</v>
      </c>
      <c r="AW813" s="15" t="s">
        <v>30</v>
      </c>
      <c r="AX813" s="15" t="s">
        <v>81</v>
      </c>
      <c r="AY813" s="270" t="s">
        <v>123</v>
      </c>
    </row>
    <row r="814" s="2" customFormat="1" ht="24.15" customHeight="1">
      <c r="A814" s="39"/>
      <c r="B814" s="40"/>
      <c r="C814" s="219" t="s">
        <v>904</v>
      </c>
      <c r="D814" s="219" t="s">
        <v>125</v>
      </c>
      <c r="E814" s="220" t="s">
        <v>905</v>
      </c>
      <c r="F814" s="221" t="s">
        <v>906</v>
      </c>
      <c r="G814" s="222" t="s">
        <v>128</v>
      </c>
      <c r="H814" s="223">
        <v>335.04500000000002</v>
      </c>
      <c r="I814" s="224"/>
      <c r="J814" s="225">
        <f>ROUND(I814*H814,2)</f>
        <v>0</v>
      </c>
      <c r="K814" s="221" t="s">
        <v>129</v>
      </c>
      <c r="L814" s="45"/>
      <c r="M814" s="226" t="s">
        <v>1</v>
      </c>
      <c r="N814" s="227" t="s">
        <v>38</v>
      </c>
      <c r="O814" s="92"/>
      <c r="P814" s="228">
        <f>O814*H814</f>
        <v>0</v>
      </c>
      <c r="Q814" s="228">
        <v>0.0015299999999999999</v>
      </c>
      <c r="R814" s="228">
        <f>Q814*H814</f>
        <v>0.51261884999999996</v>
      </c>
      <c r="S814" s="228">
        <v>0</v>
      </c>
      <c r="T814" s="229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30" t="s">
        <v>130</v>
      </c>
      <c r="AT814" s="230" t="s">
        <v>125</v>
      </c>
      <c r="AU814" s="230" t="s">
        <v>83</v>
      </c>
      <c r="AY814" s="18" t="s">
        <v>123</v>
      </c>
      <c r="BE814" s="231">
        <f>IF(N814="základní",J814,0)</f>
        <v>0</v>
      </c>
      <c r="BF814" s="231">
        <f>IF(N814="snížená",J814,0)</f>
        <v>0</v>
      </c>
      <c r="BG814" s="231">
        <f>IF(N814="zákl. přenesená",J814,0)</f>
        <v>0</v>
      </c>
      <c r="BH814" s="231">
        <f>IF(N814="sníž. přenesená",J814,0)</f>
        <v>0</v>
      </c>
      <c r="BI814" s="231">
        <f>IF(N814="nulová",J814,0)</f>
        <v>0</v>
      </c>
      <c r="BJ814" s="18" t="s">
        <v>81</v>
      </c>
      <c r="BK814" s="231">
        <f>ROUND(I814*H814,2)</f>
        <v>0</v>
      </c>
      <c r="BL814" s="18" t="s">
        <v>130</v>
      </c>
      <c r="BM814" s="230" t="s">
        <v>907</v>
      </c>
    </row>
    <row r="815" s="2" customFormat="1">
      <c r="A815" s="39"/>
      <c r="B815" s="40"/>
      <c r="C815" s="41"/>
      <c r="D815" s="232" t="s">
        <v>132</v>
      </c>
      <c r="E815" s="41"/>
      <c r="F815" s="233" t="s">
        <v>908</v>
      </c>
      <c r="G815" s="41"/>
      <c r="H815" s="41"/>
      <c r="I815" s="234"/>
      <c r="J815" s="41"/>
      <c r="K815" s="41"/>
      <c r="L815" s="45"/>
      <c r="M815" s="235"/>
      <c r="N815" s="236"/>
      <c r="O815" s="92"/>
      <c r="P815" s="92"/>
      <c r="Q815" s="92"/>
      <c r="R815" s="92"/>
      <c r="S815" s="92"/>
      <c r="T815" s="93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132</v>
      </c>
      <c r="AU815" s="18" t="s">
        <v>83</v>
      </c>
    </row>
    <row r="816" s="2" customFormat="1">
      <c r="A816" s="39"/>
      <c r="B816" s="40"/>
      <c r="C816" s="41"/>
      <c r="D816" s="237" t="s">
        <v>134</v>
      </c>
      <c r="E816" s="41"/>
      <c r="F816" s="238" t="s">
        <v>909</v>
      </c>
      <c r="G816" s="41"/>
      <c r="H816" s="41"/>
      <c r="I816" s="234"/>
      <c r="J816" s="41"/>
      <c r="K816" s="41"/>
      <c r="L816" s="45"/>
      <c r="M816" s="235"/>
      <c r="N816" s="236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134</v>
      </c>
      <c r="AU816" s="18" t="s">
        <v>83</v>
      </c>
    </row>
    <row r="817" s="13" customFormat="1">
      <c r="A817" s="13"/>
      <c r="B817" s="239"/>
      <c r="C817" s="240"/>
      <c r="D817" s="232" t="s">
        <v>136</v>
      </c>
      <c r="E817" s="241" t="s">
        <v>1</v>
      </c>
      <c r="F817" s="242" t="s">
        <v>910</v>
      </c>
      <c r="G817" s="240"/>
      <c r="H817" s="241" t="s">
        <v>1</v>
      </c>
      <c r="I817" s="243"/>
      <c r="J817" s="240"/>
      <c r="K817" s="240"/>
      <c r="L817" s="244"/>
      <c r="M817" s="245"/>
      <c r="N817" s="246"/>
      <c r="O817" s="246"/>
      <c r="P817" s="246"/>
      <c r="Q817" s="246"/>
      <c r="R817" s="246"/>
      <c r="S817" s="246"/>
      <c r="T817" s="247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8" t="s">
        <v>136</v>
      </c>
      <c r="AU817" s="248" t="s">
        <v>83</v>
      </c>
      <c r="AV817" s="13" t="s">
        <v>81</v>
      </c>
      <c r="AW817" s="13" t="s">
        <v>30</v>
      </c>
      <c r="AX817" s="13" t="s">
        <v>73</v>
      </c>
      <c r="AY817" s="248" t="s">
        <v>123</v>
      </c>
    </row>
    <row r="818" s="13" customFormat="1">
      <c r="A818" s="13"/>
      <c r="B818" s="239"/>
      <c r="C818" s="240"/>
      <c r="D818" s="232" t="s">
        <v>136</v>
      </c>
      <c r="E818" s="241" t="s">
        <v>1</v>
      </c>
      <c r="F818" s="242" t="s">
        <v>771</v>
      </c>
      <c r="G818" s="240"/>
      <c r="H818" s="241" t="s">
        <v>1</v>
      </c>
      <c r="I818" s="243"/>
      <c r="J818" s="240"/>
      <c r="K818" s="240"/>
      <c r="L818" s="244"/>
      <c r="M818" s="245"/>
      <c r="N818" s="246"/>
      <c r="O818" s="246"/>
      <c r="P818" s="246"/>
      <c r="Q818" s="246"/>
      <c r="R818" s="246"/>
      <c r="S818" s="246"/>
      <c r="T818" s="247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8" t="s">
        <v>136</v>
      </c>
      <c r="AU818" s="248" t="s">
        <v>83</v>
      </c>
      <c r="AV818" s="13" t="s">
        <v>81</v>
      </c>
      <c r="AW818" s="13" t="s">
        <v>30</v>
      </c>
      <c r="AX818" s="13" t="s">
        <v>73</v>
      </c>
      <c r="AY818" s="248" t="s">
        <v>123</v>
      </c>
    </row>
    <row r="819" s="14" customFormat="1">
      <c r="A819" s="14"/>
      <c r="B819" s="249"/>
      <c r="C819" s="250"/>
      <c r="D819" s="232" t="s">
        <v>136</v>
      </c>
      <c r="E819" s="251" t="s">
        <v>1</v>
      </c>
      <c r="F819" s="252" t="s">
        <v>911</v>
      </c>
      <c r="G819" s="250"/>
      <c r="H819" s="253">
        <v>217.41499999999999</v>
      </c>
      <c r="I819" s="254"/>
      <c r="J819" s="250"/>
      <c r="K819" s="250"/>
      <c r="L819" s="255"/>
      <c r="M819" s="256"/>
      <c r="N819" s="257"/>
      <c r="O819" s="257"/>
      <c r="P819" s="257"/>
      <c r="Q819" s="257"/>
      <c r="R819" s="257"/>
      <c r="S819" s="257"/>
      <c r="T819" s="258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9" t="s">
        <v>136</v>
      </c>
      <c r="AU819" s="259" t="s">
        <v>83</v>
      </c>
      <c r="AV819" s="14" t="s">
        <v>83</v>
      </c>
      <c r="AW819" s="14" t="s">
        <v>30</v>
      </c>
      <c r="AX819" s="14" t="s">
        <v>73</v>
      </c>
      <c r="AY819" s="259" t="s">
        <v>123</v>
      </c>
    </row>
    <row r="820" s="13" customFormat="1">
      <c r="A820" s="13"/>
      <c r="B820" s="239"/>
      <c r="C820" s="240"/>
      <c r="D820" s="232" t="s">
        <v>136</v>
      </c>
      <c r="E820" s="241" t="s">
        <v>1</v>
      </c>
      <c r="F820" s="242" t="s">
        <v>773</v>
      </c>
      <c r="G820" s="240"/>
      <c r="H820" s="241" t="s">
        <v>1</v>
      </c>
      <c r="I820" s="243"/>
      <c r="J820" s="240"/>
      <c r="K820" s="240"/>
      <c r="L820" s="244"/>
      <c r="M820" s="245"/>
      <c r="N820" s="246"/>
      <c r="O820" s="246"/>
      <c r="P820" s="246"/>
      <c r="Q820" s="246"/>
      <c r="R820" s="246"/>
      <c r="S820" s="246"/>
      <c r="T820" s="247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8" t="s">
        <v>136</v>
      </c>
      <c r="AU820" s="248" t="s">
        <v>83</v>
      </c>
      <c r="AV820" s="13" t="s">
        <v>81</v>
      </c>
      <c r="AW820" s="13" t="s">
        <v>30</v>
      </c>
      <c r="AX820" s="13" t="s">
        <v>73</v>
      </c>
      <c r="AY820" s="248" t="s">
        <v>123</v>
      </c>
    </row>
    <row r="821" s="14" customFormat="1">
      <c r="A821" s="14"/>
      <c r="B821" s="249"/>
      <c r="C821" s="250"/>
      <c r="D821" s="232" t="s">
        <v>136</v>
      </c>
      <c r="E821" s="251" t="s">
        <v>1</v>
      </c>
      <c r="F821" s="252" t="s">
        <v>912</v>
      </c>
      <c r="G821" s="250"/>
      <c r="H821" s="253">
        <v>74.230000000000004</v>
      </c>
      <c r="I821" s="254"/>
      <c r="J821" s="250"/>
      <c r="K821" s="250"/>
      <c r="L821" s="255"/>
      <c r="M821" s="256"/>
      <c r="N821" s="257"/>
      <c r="O821" s="257"/>
      <c r="P821" s="257"/>
      <c r="Q821" s="257"/>
      <c r="R821" s="257"/>
      <c r="S821" s="257"/>
      <c r="T821" s="258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9" t="s">
        <v>136</v>
      </c>
      <c r="AU821" s="259" t="s">
        <v>83</v>
      </c>
      <c r="AV821" s="14" t="s">
        <v>83</v>
      </c>
      <c r="AW821" s="14" t="s">
        <v>30</v>
      </c>
      <c r="AX821" s="14" t="s">
        <v>73</v>
      </c>
      <c r="AY821" s="259" t="s">
        <v>123</v>
      </c>
    </row>
    <row r="822" s="13" customFormat="1">
      <c r="A822" s="13"/>
      <c r="B822" s="239"/>
      <c r="C822" s="240"/>
      <c r="D822" s="232" t="s">
        <v>136</v>
      </c>
      <c r="E822" s="241" t="s">
        <v>1</v>
      </c>
      <c r="F822" s="242" t="s">
        <v>848</v>
      </c>
      <c r="G822" s="240"/>
      <c r="H822" s="241" t="s">
        <v>1</v>
      </c>
      <c r="I822" s="243"/>
      <c r="J822" s="240"/>
      <c r="K822" s="240"/>
      <c r="L822" s="244"/>
      <c r="M822" s="245"/>
      <c r="N822" s="246"/>
      <c r="O822" s="246"/>
      <c r="P822" s="246"/>
      <c r="Q822" s="246"/>
      <c r="R822" s="246"/>
      <c r="S822" s="246"/>
      <c r="T822" s="24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8" t="s">
        <v>136</v>
      </c>
      <c r="AU822" s="248" t="s">
        <v>83</v>
      </c>
      <c r="AV822" s="13" t="s">
        <v>81</v>
      </c>
      <c r="AW822" s="13" t="s">
        <v>30</v>
      </c>
      <c r="AX822" s="13" t="s">
        <v>73</v>
      </c>
      <c r="AY822" s="248" t="s">
        <v>123</v>
      </c>
    </row>
    <row r="823" s="14" customFormat="1">
      <c r="A823" s="14"/>
      <c r="B823" s="249"/>
      <c r="C823" s="250"/>
      <c r="D823" s="232" t="s">
        <v>136</v>
      </c>
      <c r="E823" s="251" t="s">
        <v>1</v>
      </c>
      <c r="F823" s="252" t="s">
        <v>913</v>
      </c>
      <c r="G823" s="250"/>
      <c r="H823" s="253">
        <v>13</v>
      </c>
      <c r="I823" s="254"/>
      <c r="J823" s="250"/>
      <c r="K823" s="250"/>
      <c r="L823" s="255"/>
      <c r="M823" s="256"/>
      <c r="N823" s="257"/>
      <c r="O823" s="257"/>
      <c r="P823" s="257"/>
      <c r="Q823" s="257"/>
      <c r="R823" s="257"/>
      <c r="S823" s="257"/>
      <c r="T823" s="258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9" t="s">
        <v>136</v>
      </c>
      <c r="AU823" s="259" t="s">
        <v>83</v>
      </c>
      <c r="AV823" s="14" t="s">
        <v>83</v>
      </c>
      <c r="AW823" s="14" t="s">
        <v>30</v>
      </c>
      <c r="AX823" s="14" t="s">
        <v>73</v>
      </c>
      <c r="AY823" s="259" t="s">
        <v>123</v>
      </c>
    </row>
    <row r="824" s="13" customFormat="1">
      <c r="A824" s="13"/>
      <c r="B824" s="239"/>
      <c r="C824" s="240"/>
      <c r="D824" s="232" t="s">
        <v>136</v>
      </c>
      <c r="E824" s="241" t="s">
        <v>1</v>
      </c>
      <c r="F824" s="242" t="s">
        <v>859</v>
      </c>
      <c r="G824" s="240"/>
      <c r="H824" s="241" t="s">
        <v>1</v>
      </c>
      <c r="I824" s="243"/>
      <c r="J824" s="240"/>
      <c r="K824" s="240"/>
      <c r="L824" s="244"/>
      <c r="M824" s="245"/>
      <c r="N824" s="246"/>
      <c r="O824" s="246"/>
      <c r="P824" s="246"/>
      <c r="Q824" s="246"/>
      <c r="R824" s="246"/>
      <c r="S824" s="246"/>
      <c r="T824" s="247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8" t="s">
        <v>136</v>
      </c>
      <c r="AU824" s="248" t="s">
        <v>83</v>
      </c>
      <c r="AV824" s="13" t="s">
        <v>81</v>
      </c>
      <c r="AW824" s="13" t="s">
        <v>30</v>
      </c>
      <c r="AX824" s="13" t="s">
        <v>73</v>
      </c>
      <c r="AY824" s="248" t="s">
        <v>123</v>
      </c>
    </row>
    <row r="825" s="14" customFormat="1">
      <c r="A825" s="14"/>
      <c r="B825" s="249"/>
      <c r="C825" s="250"/>
      <c r="D825" s="232" t="s">
        <v>136</v>
      </c>
      <c r="E825" s="251" t="s">
        <v>1</v>
      </c>
      <c r="F825" s="252" t="s">
        <v>914</v>
      </c>
      <c r="G825" s="250"/>
      <c r="H825" s="253">
        <v>30.399999999999999</v>
      </c>
      <c r="I825" s="254"/>
      <c r="J825" s="250"/>
      <c r="K825" s="250"/>
      <c r="L825" s="255"/>
      <c r="M825" s="256"/>
      <c r="N825" s="257"/>
      <c r="O825" s="257"/>
      <c r="P825" s="257"/>
      <c r="Q825" s="257"/>
      <c r="R825" s="257"/>
      <c r="S825" s="257"/>
      <c r="T825" s="258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9" t="s">
        <v>136</v>
      </c>
      <c r="AU825" s="259" t="s">
        <v>83</v>
      </c>
      <c r="AV825" s="14" t="s">
        <v>83</v>
      </c>
      <c r="AW825" s="14" t="s">
        <v>30</v>
      </c>
      <c r="AX825" s="14" t="s">
        <v>73</v>
      </c>
      <c r="AY825" s="259" t="s">
        <v>123</v>
      </c>
    </row>
    <row r="826" s="15" customFormat="1">
      <c r="A826" s="15"/>
      <c r="B826" s="260"/>
      <c r="C826" s="261"/>
      <c r="D826" s="232" t="s">
        <v>136</v>
      </c>
      <c r="E826" s="262" t="s">
        <v>1</v>
      </c>
      <c r="F826" s="263" t="s">
        <v>139</v>
      </c>
      <c r="G826" s="261"/>
      <c r="H826" s="264">
        <v>335.04500000000002</v>
      </c>
      <c r="I826" s="265"/>
      <c r="J826" s="261"/>
      <c r="K826" s="261"/>
      <c r="L826" s="266"/>
      <c r="M826" s="267"/>
      <c r="N826" s="268"/>
      <c r="O826" s="268"/>
      <c r="P826" s="268"/>
      <c r="Q826" s="268"/>
      <c r="R826" s="268"/>
      <c r="S826" s="268"/>
      <c r="T826" s="269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70" t="s">
        <v>136</v>
      </c>
      <c r="AU826" s="270" t="s">
        <v>83</v>
      </c>
      <c r="AV826" s="15" t="s">
        <v>130</v>
      </c>
      <c r="AW826" s="15" t="s">
        <v>30</v>
      </c>
      <c r="AX826" s="15" t="s">
        <v>81</v>
      </c>
      <c r="AY826" s="270" t="s">
        <v>123</v>
      </c>
    </row>
    <row r="827" s="2" customFormat="1" ht="24.15" customHeight="1">
      <c r="A827" s="39"/>
      <c r="B827" s="40"/>
      <c r="C827" s="219" t="s">
        <v>915</v>
      </c>
      <c r="D827" s="219" t="s">
        <v>125</v>
      </c>
      <c r="E827" s="220" t="s">
        <v>916</v>
      </c>
      <c r="F827" s="221" t="s">
        <v>917</v>
      </c>
      <c r="G827" s="222" t="s">
        <v>128</v>
      </c>
      <c r="H827" s="223">
        <v>1424.3</v>
      </c>
      <c r="I827" s="224"/>
      <c r="J827" s="225">
        <f>ROUND(I827*H827,2)</f>
        <v>0</v>
      </c>
      <c r="K827" s="221" t="s">
        <v>129</v>
      </c>
      <c r="L827" s="45"/>
      <c r="M827" s="226" t="s">
        <v>1</v>
      </c>
      <c r="N827" s="227" t="s">
        <v>38</v>
      </c>
      <c r="O827" s="92"/>
      <c r="P827" s="228">
        <f>O827*H827</f>
        <v>0</v>
      </c>
      <c r="Q827" s="228">
        <v>0.0020999999999999999</v>
      </c>
      <c r="R827" s="228">
        <f>Q827*H827</f>
        <v>2.9910299999999999</v>
      </c>
      <c r="S827" s="228">
        <v>0</v>
      </c>
      <c r="T827" s="229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30" t="s">
        <v>130</v>
      </c>
      <c r="AT827" s="230" t="s">
        <v>125</v>
      </c>
      <c r="AU827" s="230" t="s">
        <v>83</v>
      </c>
      <c r="AY827" s="18" t="s">
        <v>123</v>
      </c>
      <c r="BE827" s="231">
        <f>IF(N827="základní",J827,0)</f>
        <v>0</v>
      </c>
      <c r="BF827" s="231">
        <f>IF(N827="snížená",J827,0)</f>
        <v>0</v>
      </c>
      <c r="BG827" s="231">
        <f>IF(N827="zákl. přenesená",J827,0)</f>
        <v>0</v>
      </c>
      <c r="BH827" s="231">
        <f>IF(N827="sníž. přenesená",J827,0)</f>
        <v>0</v>
      </c>
      <c r="BI827" s="231">
        <f>IF(N827="nulová",J827,0)</f>
        <v>0</v>
      </c>
      <c r="BJ827" s="18" t="s">
        <v>81</v>
      </c>
      <c r="BK827" s="231">
        <f>ROUND(I827*H827,2)</f>
        <v>0</v>
      </c>
      <c r="BL827" s="18" t="s">
        <v>130</v>
      </c>
      <c r="BM827" s="230" t="s">
        <v>918</v>
      </c>
    </row>
    <row r="828" s="2" customFormat="1">
      <c r="A828" s="39"/>
      <c r="B828" s="40"/>
      <c r="C828" s="41"/>
      <c r="D828" s="232" t="s">
        <v>132</v>
      </c>
      <c r="E828" s="41"/>
      <c r="F828" s="233" t="s">
        <v>919</v>
      </c>
      <c r="G828" s="41"/>
      <c r="H828" s="41"/>
      <c r="I828" s="234"/>
      <c r="J828" s="41"/>
      <c r="K828" s="41"/>
      <c r="L828" s="45"/>
      <c r="M828" s="235"/>
      <c r="N828" s="236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132</v>
      </c>
      <c r="AU828" s="18" t="s">
        <v>83</v>
      </c>
    </row>
    <row r="829" s="2" customFormat="1">
      <c r="A829" s="39"/>
      <c r="B829" s="40"/>
      <c r="C829" s="41"/>
      <c r="D829" s="237" t="s">
        <v>134</v>
      </c>
      <c r="E829" s="41"/>
      <c r="F829" s="238" t="s">
        <v>920</v>
      </c>
      <c r="G829" s="41"/>
      <c r="H829" s="41"/>
      <c r="I829" s="234"/>
      <c r="J829" s="41"/>
      <c r="K829" s="41"/>
      <c r="L829" s="45"/>
      <c r="M829" s="235"/>
      <c r="N829" s="236"/>
      <c r="O829" s="92"/>
      <c r="P829" s="92"/>
      <c r="Q829" s="92"/>
      <c r="R829" s="92"/>
      <c r="S829" s="92"/>
      <c r="T829" s="93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134</v>
      </c>
      <c r="AU829" s="18" t="s">
        <v>83</v>
      </c>
    </row>
    <row r="830" s="14" customFormat="1">
      <c r="A830" s="14"/>
      <c r="B830" s="249"/>
      <c r="C830" s="250"/>
      <c r="D830" s="232" t="s">
        <v>136</v>
      </c>
      <c r="E830" s="251" t="s">
        <v>1</v>
      </c>
      <c r="F830" s="252" t="s">
        <v>921</v>
      </c>
      <c r="G830" s="250"/>
      <c r="H830" s="253">
        <v>1424.3</v>
      </c>
      <c r="I830" s="254"/>
      <c r="J830" s="250"/>
      <c r="K830" s="250"/>
      <c r="L830" s="255"/>
      <c r="M830" s="256"/>
      <c r="N830" s="257"/>
      <c r="O830" s="257"/>
      <c r="P830" s="257"/>
      <c r="Q830" s="257"/>
      <c r="R830" s="257"/>
      <c r="S830" s="257"/>
      <c r="T830" s="258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9" t="s">
        <v>136</v>
      </c>
      <c r="AU830" s="259" t="s">
        <v>83</v>
      </c>
      <c r="AV830" s="14" t="s">
        <v>83</v>
      </c>
      <c r="AW830" s="14" t="s">
        <v>30</v>
      </c>
      <c r="AX830" s="14" t="s">
        <v>73</v>
      </c>
      <c r="AY830" s="259" t="s">
        <v>123</v>
      </c>
    </row>
    <row r="831" s="15" customFormat="1">
      <c r="A831" s="15"/>
      <c r="B831" s="260"/>
      <c r="C831" s="261"/>
      <c r="D831" s="232" t="s">
        <v>136</v>
      </c>
      <c r="E831" s="262" t="s">
        <v>1</v>
      </c>
      <c r="F831" s="263" t="s">
        <v>139</v>
      </c>
      <c r="G831" s="261"/>
      <c r="H831" s="264">
        <v>1424.3</v>
      </c>
      <c r="I831" s="265"/>
      <c r="J831" s="261"/>
      <c r="K831" s="261"/>
      <c r="L831" s="266"/>
      <c r="M831" s="267"/>
      <c r="N831" s="268"/>
      <c r="O831" s="268"/>
      <c r="P831" s="268"/>
      <c r="Q831" s="268"/>
      <c r="R831" s="268"/>
      <c r="S831" s="268"/>
      <c r="T831" s="269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0" t="s">
        <v>136</v>
      </c>
      <c r="AU831" s="270" t="s">
        <v>83</v>
      </c>
      <c r="AV831" s="15" t="s">
        <v>130</v>
      </c>
      <c r="AW831" s="15" t="s">
        <v>30</v>
      </c>
      <c r="AX831" s="15" t="s">
        <v>81</v>
      </c>
      <c r="AY831" s="270" t="s">
        <v>123</v>
      </c>
    </row>
    <row r="832" s="2" customFormat="1" ht="24.15" customHeight="1">
      <c r="A832" s="39"/>
      <c r="B832" s="40"/>
      <c r="C832" s="219" t="s">
        <v>922</v>
      </c>
      <c r="D832" s="219" t="s">
        <v>125</v>
      </c>
      <c r="E832" s="220" t="s">
        <v>923</v>
      </c>
      <c r="F832" s="221" t="s">
        <v>924</v>
      </c>
      <c r="G832" s="222" t="s">
        <v>128</v>
      </c>
      <c r="H832" s="223">
        <v>1005.11</v>
      </c>
      <c r="I832" s="224"/>
      <c r="J832" s="225">
        <f>ROUND(I832*H832,2)</f>
        <v>0</v>
      </c>
      <c r="K832" s="221" t="s">
        <v>129</v>
      </c>
      <c r="L832" s="45"/>
      <c r="M832" s="226" t="s">
        <v>1</v>
      </c>
      <c r="N832" s="227" t="s">
        <v>38</v>
      </c>
      <c r="O832" s="92"/>
      <c r="P832" s="228">
        <f>O832*H832</f>
        <v>0</v>
      </c>
      <c r="Q832" s="228">
        <v>0.0030424499999999999</v>
      </c>
      <c r="R832" s="228">
        <f>Q832*H832</f>
        <v>3.0579969194999999</v>
      </c>
      <c r="S832" s="228">
        <v>0</v>
      </c>
      <c r="T832" s="229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30" t="s">
        <v>130</v>
      </c>
      <c r="AT832" s="230" t="s">
        <v>125</v>
      </c>
      <c r="AU832" s="230" t="s">
        <v>83</v>
      </c>
      <c r="AY832" s="18" t="s">
        <v>123</v>
      </c>
      <c r="BE832" s="231">
        <f>IF(N832="základní",J832,0)</f>
        <v>0</v>
      </c>
      <c r="BF832" s="231">
        <f>IF(N832="snížená",J832,0)</f>
        <v>0</v>
      </c>
      <c r="BG832" s="231">
        <f>IF(N832="zákl. přenesená",J832,0)</f>
        <v>0</v>
      </c>
      <c r="BH832" s="231">
        <f>IF(N832="sníž. přenesená",J832,0)</f>
        <v>0</v>
      </c>
      <c r="BI832" s="231">
        <f>IF(N832="nulová",J832,0)</f>
        <v>0</v>
      </c>
      <c r="BJ832" s="18" t="s">
        <v>81</v>
      </c>
      <c r="BK832" s="231">
        <f>ROUND(I832*H832,2)</f>
        <v>0</v>
      </c>
      <c r="BL832" s="18" t="s">
        <v>130</v>
      </c>
      <c r="BM832" s="230" t="s">
        <v>925</v>
      </c>
    </row>
    <row r="833" s="2" customFormat="1">
      <c r="A833" s="39"/>
      <c r="B833" s="40"/>
      <c r="C833" s="41"/>
      <c r="D833" s="232" t="s">
        <v>132</v>
      </c>
      <c r="E833" s="41"/>
      <c r="F833" s="233" t="s">
        <v>926</v>
      </c>
      <c r="G833" s="41"/>
      <c r="H833" s="41"/>
      <c r="I833" s="234"/>
      <c r="J833" s="41"/>
      <c r="K833" s="41"/>
      <c r="L833" s="45"/>
      <c r="M833" s="235"/>
      <c r="N833" s="236"/>
      <c r="O833" s="92"/>
      <c r="P833" s="92"/>
      <c r="Q833" s="92"/>
      <c r="R833" s="92"/>
      <c r="S833" s="92"/>
      <c r="T833" s="93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132</v>
      </c>
      <c r="AU833" s="18" t="s">
        <v>83</v>
      </c>
    </row>
    <row r="834" s="2" customFormat="1">
      <c r="A834" s="39"/>
      <c r="B834" s="40"/>
      <c r="C834" s="41"/>
      <c r="D834" s="237" t="s">
        <v>134</v>
      </c>
      <c r="E834" s="41"/>
      <c r="F834" s="238" t="s">
        <v>927</v>
      </c>
      <c r="G834" s="41"/>
      <c r="H834" s="41"/>
      <c r="I834" s="234"/>
      <c r="J834" s="41"/>
      <c r="K834" s="41"/>
      <c r="L834" s="45"/>
      <c r="M834" s="235"/>
      <c r="N834" s="236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134</v>
      </c>
      <c r="AU834" s="18" t="s">
        <v>83</v>
      </c>
    </row>
    <row r="835" s="2" customFormat="1">
      <c r="A835" s="39"/>
      <c r="B835" s="40"/>
      <c r="C835" s="41"/>
      <c r="D835" s="232" t="s">
        <v>206</v>
      </c>
      <c r="E835" s="41"/>
      <c r="F835" s="271" t="s">
        <v>928</v>
      </c>
      <c r="G835" s="41"/>
      <c r="H835" s="41"/>
      <c r="I835" s="234"/>
      <c r="J835" s="41"/>
      <c r="K835" s="41"/>
      <c r="L835" s="45"/>
      <c r="M835" s="235"/>
      <c r="N835" s="236"/>
      <c r="O835" s="92"/>
      <c r="P835" s="92"/>
      <c r="Q835" s="92"/>
      <c r="R835" s="92"/>
      <c r="S835" s="92"/>
      <c r="T835" s="93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206</v>
      </c>
      <c r="AU835" s="18" t="s">
        <v>83</v>
      </c>
    </row>
    <row r="836" s="13" customFormat="1">
      <c r="A836" s="13"/>
      <c r="B836" s="239"/>
      <c r="C836" s="240"/>
      <c r="D836" s="232" t="s">
        <v>136</v>
      </c>
      <c r="E836" s="241" t="s">
        <v>1</v>
      </c>
      <c r="F836" s="242" t="s">
        <v>771</v>
      </c>
      <c r="G836" s="240"/>
      <c r="H836" s="241" t="s">
        <v>1</v>
      </c>
      <c r="I836" s="243"/>
      <c r="J836" s="240"/>
      <c r="K836" s="240"/>
      <c r="L836" s="244"/>
      <c r="M836" s="245"/>
      <c r="N836" s="246"/>
      <c r="O836" s="246"/>
      <c r="P836" s="246"/>
      <c r="Q836" s="246"/>
      <c r="R836" s="246"/>
      <c r="S836" s="246"/>
      <c r="T836" s="247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8" t="s">
        <v>136</v>
      </c>
      <c r="AU836" s="248" t="s">
        <v>83</v>
      </c>
      <c r="AV836" s="13" t="s">
        <v>81</v>
      </c>
      <c r="AW836" s="13" t="s">
        <v>30</v>
      </c>
      <c r="AX836" s="13" t="s">
        <v>73</v>
      </c>
      <c r="AY836" s="248" t="s">
        <v>123</v>
      </c>
    </row>
    <row r="837" s="14" customFormat="1">
      <c r="A837" s="14"/>
      <c r="B837" s="249"/>
      <c r="C837" s="250"/>
      <c r="D837" s="232" t="s">
        <v>136</v>
      </c>
      <c r="E837" s="251" t="s">
        <v>1</v>
      </c>
      <c r="F837" s="252" t="s">
        <v>772</v>
      </c>
      <c r="G837" s="250"/>
      <c r="H837" s="253">
        <v>434.82999999999998</v>
      </c>
      <c r="I837" s="254"/>
      <c r="J837" s="250"/>
      <c r="K837" s="250"/>
      <c r="L837" s="255"/>
      <c r="M837" s="256"/>
      <c r="N837" s="257"/>
      <c r="O837" s="257"/>
      <c r="P837" s="257"/>
      <c r="Q837" s="257"/>
      <c r="R837" s="257"/>
      <c r="S837" s="257"/>
      <c r="T837" s="258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9" t="s">
        <v>136</v>
      </c>
      <c r="AU837" s="259" t="s">
        <v>83</v>
      </c>
      <c r="AV837" s="14" t="s">
        <v>83</v>
      </c>
      <c r="AW837" s="14" t="s">
        <v>30</v>
      </c>
      <c r="AX837" s="14" t="s">
        <v>73</v>
      </c>
      <c r="AY837" s="259" t="s">
        <v>123</v>
      </c>
    </row>
    <row r="838" s="13" customFormat="1">
      <c r="A838" s="13"/>
      <c r="B838" s="239"/>
      <c r="C838" s="240"/>
      <c r="D838" s="232" t="s">
        <v>136</v>
      </c>
      <c r="E838" s="241" t="s">
        <v>1</v>
      </c>
      <c r="F838" s="242" t="s">
        <v>859</v>
      </c>
      <c r="G838" s="240"/>
      <c r="H838" s="241" t="s">
        <v>1</v>
      </c>
      <c r="I838" s="243"/>
      <c r="J838" s="240"/>
      <c r="K838" s="240"/>
      <c r="L838" s="244"/>
      <c r="M838" s="245"/>
      <c r="N838" s="246"/>
      <c r="O838" s="246"/>
      <c r="P838" s="246"/>
      <c r="Q838" s="246"/>
      <c r="R838" s="246"/>
      <c r="S838" s="246"/>
      <c r="T838" s="247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8" t="s">
        <v>136</v>
      </c>
      <c r="AU838" s="248" t="s">
        <v>83</v>
      </c>
      <c r="AV838" s="13" t="s">
        <v>81</v>
      </c>
      <c r="AW838" s="13" t="s">
        <v>30</v>
      </c>
      <c r="AX838" s="13" t="s">
        <v>73</v>
      </c>
      <c r="AY838" s="248" t="s">
        <v>123</v>
      </c>
    </row>
    <row r="839" s="14" customFormat="1">
      <c r="A839" s="14"/>
      <c r="B839" s="249"/>
      <c r="C839" s="250"/>
      <c r="D839" s="232" t="s">
        <v>136</v>
      </c>
      <c r="E839" s="251" t="s">
        <v>1</v>
      </c>
      <c r="F839" s="252" t="s">
        <v>860</v>
      </c>
      <c r="G839" s="250"/>
      <c r="H839" s="253">
        <v>60.799999999999997</v>
      </c>
      <c r="I839" s="254"/>
      <c r="J839" s="250"/>
      <c r="K839" s="250"/>
      <c r="L839" s="255"/>
      <c r="M839" s="256"/>
      <c r="N839" s="257"/>
      <c r="O839" s="257"/>
      <c r="P839" s="257"/>
      <c r="Q839" s="257"/>
      <c r="R839" s="257"/>
      <c r="S839" s="257"/>
      <c r="T839" s="258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9" t="s">
        <v>136</v>
      </c>
      <c r="AU839" s="259" t="s">
        <v>83</v>
      </c>
      <c r="AV839" s="14" t="s">
        <v>83</v>
      </c>
      <c r="AW839" s="14" t="s">
        <v>30</v>
      </c>
      <c r="AX839" s="14" t="s">
        <v>73</v>
      </c>
      <c r="AY839" s="259" t="s">
        <v>123</v>
      </c>
    </row>
    <row r="840" s="13" customFormat="1">
      <c r="A840" s="13"/>
      <c r="B840" s="239"/>
      <c r="C840" s="240"/>
      <c r="D840" s="232" t="s">
        <v>136</v>
      </c>
      <c r="E840" s="241" t="s">
        <v>1</v>
      </c>
      <c r="F840" s="242" t="s">
        <v>861</v>
      </c>
      <c r="G840" s="240"/>
      <c r="H840" s="241" t="s">
        <v>1</v>
      </c>
      <c r="I840" s="243"/>
      <c r="J840" s="240"/>
      <c r="K840" s="240"/>
      <c r="L840" s="244"/>
      <c r="M840" s="245"/>
      <c r="N840" s="246"/>
      <c r="O840" s="246"/>
      <c r="P840" s="246"/>
      <c r="Q840" s="246"/>
      <c r="R840" s="246"/>
      <c r="S840" s="246"/>
      <c r="T840" s="247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8" t="s">
        <v>136</v>
      </c>
      <c r="AU840" s="248" t="s">
        <v>83</v>
      </c>
      <c r="AV840" s="13" t="s">
        <v>81</v>
      </c>
      <c r="AW840" s="13" t="s">
        <v>30</v>
      </c>
      <c r="AX840" s="13" t="s">
        <v>73</v>
      </c>
      <c r="AY840" s="248" t="s">
        <v>123</v>
      </c>
    </row>
    <row r="841" s="14" customFormat="1">
      <c r="A841" s="14"/>
      <c r="B841" s="249"/>
      <c r="C841" s="250"/>
      <c r="D841" s="232" t="s">
        <v>136</v>
      </c>
      <c r="E841" s="251" t="s">
        <v>1</v>
      </c>
      <c r="F841" s="252" t="s">
        <v>862</v>
      </c>
      <c r="G841" s="250"/>
      <c r="H841" s="253">
        <v>24.530000000000001</v>
      </c>
      <c r="I841" s="254"/>
      <c r="J841" s="250"/>
      <c r="K841" s="250"/>
      <c r="L841" s="255"/>
      <c r="M841" s="256"/>
      <c r="N841" s="257"/>
      <c r="O841" s="257"/>
      <c r="P841" s="257"/>
      <c r="Q841" s="257"/>
      <c r="R841" s="257"/>
      <c r="S841" s="257"/>
      <c r="T841" s="258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9" t="s">
        <v>136</v>
      </c>
      <c r="AU841" s="259" t="s">
        <v>83</v>
      </c>
      <c r="AV841" s="14" t="s">
        <v>83</v>
      </c>
      <c r="AW841" s="14" t="s">
        <v>30</v>
      </c>
      <c r="AX841" s="14" t="s">
        <v>73</v>
      </c>
      <c r="AY841" s="259" t="s">
        <v>123</v>
      </c>
    </row>
    <row r="842" s="13" customFormat="1">
      <c r="A842" s="13"/>
      <c r="B842" s="239"/>
      <c r="C842" s="240"/>
      <c r="D842" s="232" t="s">
        <v>136</v>
      </c>
      <c r="E842" s="241" t="s">
        <v>1</v>
      </c>
      <c r="F842" s="242" t="s">
        <v>773</v>
      </c>
      <c r="G842" s="240"/>
      <c r="H842" s="241" t="s">
        <v>1</v>
      </c>
      <c r="I842" s="243"/>
      <c r="J842" s="240"/>
      <c r="K842" s="240"/>
      <c r="L842" s="244"/>
      <c r="M842" s="245"/>
      <c r="N842" s="246"/>
      <c r="O842" s="246"/>
      <c r="P842" s="246"/>
      <c r="Q842" s="246"/>
      <c r="R842" s="246"/>
      <c r="S842" s="246"/>
      <c r="T842" s="247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8" t="s">
        <v>136</v>
      </c>
      <c r="AU842" s="248" t="s">
        <v>83</v>
      </c>
      <c r="AV842" s="13" t="s">
        <v>81</v>
      </c>
      <c r="AW842" s="13" t="s">
        <v>30</v>
      </c>
      <c r="AX842" s="13" t="s">
        <v>73</v>
      </c>
      <c r="AY842" s="248" t="s">
        <v>123</v>
      </c>
    </row>
    <row r="843" s="14" customFormat="1">
      <c r="A843" s="14"/>
      <c r="B843" s="249"/>
      <c r="C843" s="250"/>
      <c r="D843" s="232" t="s">
        <v>136</v>
      </c>
      <c r="E843" s="251" t="s">
        <v>1</v>
      </c>
      <c r="F843" s="252" t="s">
        <v>684</v>
      </c>
      <c r="G843" s="250"/>
      <c r="H843" s="253">
        <v>148.46000000000001</v>
      </c>
      <c r="I843" s="254"/>
      <c r="J843" s="250"/>
      <c r="K843" s="250"/>
      <c r="L843" s="255"/>
      <c r="M843" s="256"/>
      <c r="N843" s="257"/>
      <c r="O843" s="257"/>
      <c r="P843" s="257"/>
      <c r="Q843" s="257"/>
      <c r="R843" s="257"/>
      <c r="S843" s="257"/>
      <c r="T843" s="258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9" t="s">
        <v>136</v>
      </c>
      <c r="AU843" s="259" t="s">
        <v>83</v>
      </c>
      <c r="AV843" s="14" t="s">
        <v>83</v>
      </c>
      <c r="AW843" s="14" t="s">
        <v>30</v>
      </c>
      <c r="AX843" s="14" t="s">
        <v>73</v>
      </c>
      <c r="AY843" s="259" t="s">
        <v>123</v>
      </c>
    </row>
    <row r="844" s="13" customFormat="1">
      <c r="A844" s="13"/>
      <c r="B844" s="239"/>
      <c r="C844" s="240"/>
      <c r="D844" s="232" t="s">
        <v>136</v>
      </c>
      <c r="E844" s="241" t="s">
        <v>1</v>
      </c>
      <c r="F844" s="242" t="s">
        <v>848</v>
      </c>
      <c r="G844" s="240"/>
      <c r="H844" s="241" t="s">
        <v>1</v>
      </c>
      <c r="I844" s="243"/>
      <c r="J844" s="240"/>
      <c r="K844" s="240"/>
      <c r="L844" s="244"/>
      <c r="M844" s="245"/>
      <c r="N844" s="246"/>
      <c r="O844" s="246"/>
      <c r="P844" s="246"/>
      <c r="Q844" s="246"/>
      <c r="R844" s="246"/>
      <c r="S844" s="246"/>
      <c r="T844" s="247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8" t="s">
        <v>136</v>
      </c>
      <c r="AU844" s="248" t="s">
        <v>83</v>
      </c>
      <c r="AV844" s="13" t="s">
        <v>81</v>
      </c>
      <c r="AW844" s="13" t="s">
        <v>30</v>
      </c>
      <c r="AX844" s="13" t="s">
        <v>73</v>
      </c>
      <c r="AY844" s="248" t="s">
        <v>123</v>
      </c>
    </row>
    <row r="845" s="14" customFormat="1">
      <c r="A845" s="14"/>
      <c r="B845" s="249"/>
      <c r="C845" s="250"/>
      <c r="D845" s="232" t="s">
        <v>136</v>
      </c>
      <c r="E845" s="251" t="s">
        <v>1</v>
      </c>
      <c r="F845" s="252" t="s">
        <v>849</v>
      </c>
      <c r="G845" s="250"/>
      <c r="H845" s="253">
        <v>14.630000000000001</v>
      </c>
      <c r="I845" s="254"/>
      <c r="J845" s="250"/>
      <c r="K845" s="250"/>
      <c r="L845" s="255"/>
      <c r="M845" s="256"/>
      <c r="N845" s="257"/>
      <c r="O845" s="257"/>
      <c r="P845" s="257"/>
      <c r="Q845" s="257"/>
      <c r="R845" s="257"/>
      <c r="S845" s="257"/>
      <c r="T845" s="258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9" t="s">
        <v>136</v>
      </c>
      <c r="AU845" s="259" t="s">
        <v>83</v>
      </c>
      <c r="AV845" s="14" t="s">
        <v>83</v>
      </c>
      <c r="AW845" s="14" t="s">
        <v>30</v>
      </c>
      <c r="AX845" s="14" t="s">
        <v>73</v>
      </c>
      <c r="AY845" s="259" t="s">
        <v>123</v>
      </c>
    </row>
    <row r="846" s="16" customFormat="1">
      <c r="A846" s="16"/>
      <c r="B846" s="272"/>
      <c r="C846" s="273"/>
      <c r="D846" s="232" t="s">
        <v>136</v>
      </c>
      <c r="E846" s="274" t="s">
        <v>1</v>
      </c>
      <c r="F846" s="275" t="s">
        <v>247</v>
      </c>
      <c r="G846" s="273"/>
      <c r="H846" s="276">
        <v>683.25</v>
      </c>
      <c r="I846" s="277"/>
      <c r="J846" s="273"/>
      <c r="K846" s="273"/>
      <c r="L846" s="278"/>
      <c r="M846" s="279"/>
      <c r="N846" s="280"/>
      <c r="O846" s="280"/>
      <c r="P846" s="280"/>
      <c r="Q846" s="280"/>
      <c r="R846" s="280"/>
      <c r="S846" s="280"/>
      <c r="T846" s="281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T846" s="282" t="s">
        <v>136</v>
      </c>
      <c r="AU846" s="282" t="s">
        <v>83</v>
      </c>
      <c r="AV846" s="16" t="s">
        <v>146</v>
      </c>
      <c r="AW846" s="16" t="s">
        <v>30</v>
      </c>
      <c r="AX846" s="16" t="s">
        <v>73</v>
      </c>
      <c r="AY846" s="282" t="s">
        <v>123</v>
      </c>
    </row>
    <row r="847" s="13" customFormat="1">
      <c r="A847" s="13"/>
      <c r="B847" s="239"/>
      <c r="C847" s="240"/>
      <c r="D847" s="232" t="s">
        <v>136</v>
      </c>
      <c r="E847" s="241" t="s">
        <v>1</v>
      </c>
      <c r="F847" s="242" t="s">
        <v>869</v>
      </c>
      <c r="G847" s="240"/>
      <c r="H847" s="241" t="s">
        <v>1</v>
      </c>
      <c r="I847" s="243"/>
      <c r="J847" s="240"/>
      <c r="K847" s="240"/>
      <c r="L847" s="244"/>
      <c r="M847" s="245"/>
      <c r="N847" s="246"/>
      <c r="O847" s="246"/>
      <c r="P847" s="246"/>
      <c r="Q847" s="246"/>
      <c r="R847" s="246"/>
      <c r="S847" s="246"/>
      <c r="T847" s="247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8" t="s">
        <v>136</v>
      </c>
      <c r="AU847" s="248" t="s">
        <v>83</v>
      </c>
      <c r="AV847" s="13" t="s">
        <v>81</v>
      </c>
      <c r="AW847" s="13" t="s">
        <v>30</v>
      </c>
      <c r="AX847" s="13" t="s">
        <v>73</v>
      </c>
      <c r="AY847" s="248" t="s">
        <v>123</v>
      </c>
    </row>
    <row r="848" s="14" customFormat="1">
      <c r="A848" s="14"/>
      <c r="B848" s="249"/>
      <c r="C848" s="250"/>
      <c r="D848" s="232" t="s">
        <v>136</v>
      </c>
      <c r="E848" s="251" t="s">
        <v>1</v>
      </c>
      <c r="F848" s="252" t="s">
        <v>870</v>
      </c>
      <c r="G848" s="250"/>
      <c r="H848" s="253">
        <v>321.86000000000001</v>
      </c>
      <c r="I848" s="254"/>
      <c r="J848" s="250"/>
      <c r="K848" s="250"/>
      <c r="L848" s="255"/>
      <c r="M848" s="256"/>
      <c r="N848" s="257"/>
      <c r="O848" s="257"/>
      <c r="P848" s="257"/>
      <c r="Q848" s="257"/>
      <c r="R848" s="257"/>
      <c r="S848" s="257"/>
      <c r="T848" s="258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9" t="s">
        <v>136</v>
      </c>
      <c r="AU848" s="259" t="s">
        <v>83</v>
      </c>
      <c r="AV848" s="14" t="s">
        <v>83</v>
      </c>
      <c r="AW848" s="14" t="s">
        <v>30</v>
      </c>
      <c r="AX848" s="14" t="s">
        <v>73</v>
      </c>
      <c r="AY848" s="259" t="s">
        <v>123</v>
      </c>
    </row>
    <row r="849" s="16" customFormat="1">
      <c r="A849" s="16"/>
      <c r="B849" s="272"/>
      <c r="C849" s="273"/>
      <c r="D849" s="232" t="s">
        <v>136</v>
      </c>
      <c r="E849" s="274" t="s">
        <v>1</v>
      </c>
      <c r="F849" s="275" t="s">
        <v>247</v>
      </c>
      <c r="G849" s="273"/>
      <c r="H849" s="276">
        <v>321.86000000000001</v>
      </c>
      <c r="I849" s="277"/>
      <c r="J849" s="273"/>
      <c r="K849" s="273"/>
      <c r="L849" s="278"/>
      <c r="M849" s="279"/>
      <c r="N849" s="280"/>
      <c r="O849" s="280"/>
      <c r="P849" s="280"/>
      <c r="Q849" s="280"/>
      <c r="R849" s="280"/>
      <c r="S849" s="280"/>
      <c r="T849" s="281"/>
      <c r="U849" s="16"/>
      <c r="V849" s="16"/>
      <c r="W849" s="16"/>
      <c r="X849" s="16"/>
      <c r="Y849" s="16"/>
      <c r="Z849" s="16"/>
      <c r="AA849" s="16"/>
      <c r="AB849" s="16"/>
      <c r="AC849" s="16"/>
      <c r="AD849" s="16"/>
      <c r="AE849" s="16"/>
      <c r="AT849" s="282" t="s">
        <v>136</v>
      </c>
      <c r="AU849" s="282" t="s">
        <v>83</v>
      </c>
      <c r="AV849" s="16" t="s">
        <v>146</v>
      </c>
      <c r="AW849" s="16" t="s">
        <v>30</v>
      </c>
      <c r="AX849" s="16" t="s">
        <v>73</v>
      </c>
      <c r="AY849" s="282" t="s">
        <v>123</v>
      </c>
    </row>
    <row r="850" s="15" customFormat="1">
      <c r="A850" s="15"/>
      <c r="B850" s="260"/>
      <c r="C850" s="261"/>
      <c r="D850" s="232" t="s">
        <v>136</v>
      </c>
      <c r="E850" s="262" t="s">
        <v>1</v>
      </c>
      <c r="F850" s="263" t="s">
        <v>139</v>
      </c>
      <c r="G850" s="261"/>
      <c r="H850" s="264">
        <v>1005.11</v>
      </c>
      <c r="I850" s="265"/>
      <c r="J850" s="261"/>
      <c r="K850" s="261"/>
      <c r="L850" s="266"/>
      <c r="M850" s="267"/>
      <c r="N850" s="268"/>
      <c r="O850" s="268"/>
      <c r="P850" s="268"/>
      <c r="Q850" s="268"/>
      <c r="R850" s="268"/>
      <c r="S850" s="268"/>
      <c r="T850" s="269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70" t="s">
        <v>136</v>
      </c>
      <c r="AU850" s="270" t="s">
        <v>83</v>
      </c>
      <c r="AV850" s="15" t="s">
        <v>130</v>
      </c>
      <c r="AW850" s="15" t="s">
        <v>30</v>
      </c>
      <c r="AX850" s="15" t="s">
        <v>81</v>
      </c>
      <c r="AY850" s="270" t="s">
        <v>123</v>
      </c>
    </row>
    <row r="851" s="2" customFormat="1" ht="24.15" customHeight="1">
      <c r="A851" s="39"/>
      <c r="B851" s="40"/>
      <c r="C851" s="219" t="s">
        <v>929</v>
      </c>
      <c r="D851" s="219" t="s">
        <v>125</v>
      </c>
      <c r="E851" s="220" t="s">
        <v>930</v>
      </c>
      <c r="F851" s="221" t="s">
        <v>931</v>
      </c>
      <c r="G851" s="222" t="s">
        <v>156</v>
      </c>
      <c r="H851" s="223">
        <v>135</v>
      </c>
      <c r="I851" s="224"/>
      <c r="J851" s="225">
        <f>ROUND(I851*H851,2)</f>
        <v>0</v>
      </c>
      <c r="K851" s="221" t="s">
        <v>129</v>
      </c>
      <c r="L851" s="45"/>
      <c r="M851" s="226" t="s">
        <v>1</v>
      </c>
      <c r="N851" s="227" t="s">
        <v>38</v>
      </c>
      <c r="O851" s="92"/>
      <c r="P851" s="228">
        <f>O851*H851</f>
        <v>0</v>
      </c>
      <c r="Q851" s="228">
        <v>0.00043140000000000002</v>
      </c>
      <c r="R851" s="228">
        <f>Q851*H851</f>
        <v>0.058239000000000006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130</v>
      </c>
      <c r="AT851" s="230" t="s">
        <v>125</v>
      </c>
      <c r="AU851" s="230" t="s">
        <v>83</v>
      </c>
      <c r="AY851" s="18" t="s">
        <v>123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81</v>
      </c>
      <c r="BK851" s="231">
        <f>ROUND(I851*H851,2)</f>
        <v>0</v>
      </c>
      <c r="BL851" s="18" t="s">
        <v>130</v>
      </c>
      <c r="BM851" s="230" t="s">
        <v>932</v>
      </c>
    </row>
    <row r="852" s="2" customFormat="1">
      <c r="A852" s="39"/>
      <c r="B852" s="40"/>
      <c r="C852" s="41"/>
      <c r="D852" s="232" t="s">
        <v>132</v>
      </c>
      <c r="E852" s="41"/>
      <c r="F852" s="233" t="s">
        <v>933</v>
      </c>
      <c r="G852" s="41"/>
      <c r="H852" s="41"/>
      <c r="I852" s="234"/>
      <c r="J852" s="41"/>
      <c r="K852" s="41"/>
      <c r="L852" s="45"/>
      <c r="M852" s="235"/>
      <c r="N852" s="236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132</v>
      </c>
      <c r="AU852" s="18" t="s">
        <v>83</v>
      </c>
    </row>
    <row r="853" s="2" customFormat="1">
      <c r="A853" s="39"/>
      <c r="B853" s="40"/>
      <c r="C853" s="41"/>
      <c r="D853" s="237" t="s">
        <v>134</v>
      </c>
      <c r="E853" s="41"/>
      <c r="F853" s="238" t="s">
        <v>934</v>
      </c>
      <c r="G853" s="41"/>
      <c r="H853" s="41"/>
      <c r="I853" s="234"/>
      <c r="J853" s="41"/>
      <c r="K853" s="41"/>
      <c r="L853" s="45"/>
      <c r="M853" s="235"/>
      <c r="N853" s="236"/>
      <c r="O853" s="92"/>
      <c r="P853" s="92"/>
      <c r="Q853" s="92"/>
      <c r="R853" s="92"/>
      <c r="S853" s="92"/>
      <c r="T853" s="93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134</v>
      </c>
      <c r="AU853" s="18" t="s">
        <v>83</v>
      </c>
    </row>
    <row r="854" s="13" customFormat="1">
      <c r="A854" s="13"/>
      <c r="B854" s="239"/>
      <c r="C854" s="240"/>
      <c r="D854" s="232" t="s">
        <v>136</v>
      </c>
      <c r="E854" s="241" t="s">
        <v>1</v>
      </c>
      <c r="F854" s="242" t="s">
        <v>935</v>
      </c>
      <c r="G854" s="240"/>
      <c r="H854" s="241" t="s">
        <v>1</v>
      </c>
      <c r="I854" s="243"/>
      <c r="J854" s="240"/>
      <c r="K854" s="240"/>
      <c r="L854" s="244"/>
      <c r="M854" s="245"/>
      <c r="N854" s="246"/>
      <c r="O854" s="246"/>
      <c r="P854" s="246"/>
      <c r="Q854" s="246"/>
      <c r="R854" s="246"/>
      <c r="S854" s="246"/>
      <c r="T854" s="247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8" t="s">
        <v>136</v>
      </c>
      <c r="AU854" s="248" t="s">
        <v>83</v>
      </c>
      <c r="AV854" s="13" t="s">
        <v>81</v>
      </c>
      <c r="AW854" s="13" t="s">
        <v>30</v>
      </c>
      <c r="AX854" s="13" t="s">
        <v>73</v>
      </c>
      <c r="AY854" s="248" t="s">
        <v>123</v>
      </c>
    </row>
    <row r="855" s="13" customFormat="1">
      <c r="A855" s="13"/>
      <c r="B855" s="239"/>
      <c r="C855" s="240"/>
      <c r="D855" s="232" t="s">
        <v>136</v>
      </c>
      <c r="E855" s="241" t="s">
        <v>1</v>
      </c>
      <c r="F855" s="242" t="s">
        <v>552</v>
      </c>
      <c r="G855" s="240"/>
      <c r="H855" s="241" t="s">
        <v>1</v>
      </c>
      <c r="I855" s="243"/>
      <c r="J855" s="240"/>
      <c r="K855" s="240"/>
      <c r="L855" s="244"/>
      <c r="M855" s="245"/>
      <c r="N855" s="246"/>
      <c r="O855" s="246"/>
      <c r="P855" s="246"/>
      <c r="Q855" s="246"/>
      <c r="R855" s="246"/>
      <c r="S855" s="246"/>
      <c r="T855" s="247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8" t="s">
        <v>136</v>
      </c>
      <c r="AU855" s="248" t="s">
        <v>83</v>
      </c>
      <c r="AV855" s="13" t="s">
        <v>81</v>
      </c>
      <c r="AW855" s="13" t="s">
        <v>30</v>
      </c>
      <c r="AX855" s="13" t="s">
        <v>73</v>
      </c>
      <c r="AY855" s="248" t="s">
        <v>123</v>
      </c>
    </row>
    <row r="856" s="14" customFormat="1">
      <c r="A856" s="14"/>
      <c r="B856" s="249"/>
      <c r="C856" s="250"/>
      <c r="D856" s="232" t="s">
        <v>136</v>
      </c>
      <c r="E856" s="251" t="s">
        <v>1</v>
      </c>
      <c r="F856" s="252" t="s">
        <v>936</v>
      </c>
      <c r="G856" s="250"/>
      <c r="H856" s="253">
        <v>67.5</v>
      </c>
      <c r="I856" s="254"/>
      <c r="J856" s="250"/>
      <c r="K856" s="250"/>
      <c r="L856" s="255"/>
      <c r="M856" s="256"/>
      <c r="N856" s="257"/>
      <c r="O856" s="257"/>
      <c r="P856" s="257"/>
      <c r="Q856" s="257"/>
      <c r="R856" s="257"/>
      <c r="S856" s="257"/>
      <c r="T856" s="258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9" t="s">
        <v>136</v>
      </c>
      <c r="AU856" s="259" t="s">
        <v>83</v>
      </c>
      <c r="AV856" s="14" t="s">
        <v>83</v>
      </c>
      <c r="AW856" s="14" t="s">
        <v>30</v>
      </c>
      <c r="AX856" s="14" t="s">
        <v>73</v>
      </c>
      <c r="AY856" s="259" t="s">
        <v>123</v>
      </c>
    </row>
    <row r="857" s="13" customFormat="1">
      <c r="A857" s="13"/>
      <c r="B857" s="239"/>
      <c r="C857" s="240"/>
      <c r="D857" s="232" t="s">
        <v>136</v>
      </c>
      <c r="E857" s="241" t="s">
        <v>1</v>
      </c>
      <c r="F857" s="242" t="s">
        <v>937</v>
      </c>
      <c r="G857" s="240"/>
      <c r="H857" s="241" t="s">
        <v>1</v>
      </c>
      <c r="I857" s="243"/>
      <c r="J857" s="240"/>
      <c r="K857" s="240"/>
      <c r="L857" s="244"/>
      <c r="M857" s="245"/>
      <c r="N857" s="246"/>
      <c r="O857" s="246"/>
      <c r="P857" s="246"/>
      <c r="Q857" s="246"/>
      <c r="R857" s="246"/>
      <c r="S857" s="246"/>
      <c r="T857" s="247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8" t="s">
        <v>136</v>
      </c>
      <c r="AU857" s="248" t="s">
        <v>83</v>
      </c>
      <c r="AV857" s="13" t="s">
        <v>81</v>
      </c>
      <c r="AW857" s="13" t="s">
        <v>30</v>
      </c>
      <c r="AX857" s="13" t="s">
        <v>73</v>
      </c>
      <c r="AY857" s="248" t="s">
        <v>123</v>
      </c>
    </row>
    <row r="858" s="14" customFormat="1">
      <c r="A858" s="14"/>
      <c r="B858" s="249"/>
      <c r="C858" s="250"/>
      <c r="D858" s="232" t="s">
        <v>136</v>
      </c>
      <c r="E858" s="251" t="s">
        <v>1</v>
      </c>
      <c r="F858" s="252" t="s">
        <v>936</v>
      </c>
      <c r="G858" s="250"/>
      <c r="H858" s="253">
        <v>67.5</v>
      </c>
      <c r="I858" s="254"/>
      <c r="J858" s="250"/>
      <c r="K858" s="250"/>
      <c r="L858" s="255"/>
      <c r="M858" s="256"/>
      <c r="N858" s="257"/>
      <c r="O858" s="257"/>
      <c r="P858" s="257"/>
      <c r="Q858" s="257"/>
      <c r="R858" s="257"/>
      <c r="S858" s="257"/>
      <c r="T858" s="258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9" t="s">
        <v>136</v>
      </c>
      <c r="AU858" s="259" t="s">
        <v>83</v>
      </c>
      <c r="AV858" s="14" t="s">
        <v>83</v>
      </c>
      <c r="AW858" s="14" t="s">
        <v>30</v>
      </c>
      <c r="AX858" s="14" t="s">
        <v>73</v>
      </c>
      <c r="AY858" s="259" t="s">
        <v>123</v>
      </c>
    </row>
    <row r="859" s="15" customFormat="1">
      <c r="A859" s="15"/>
      <c r="B859" s="260"/>
      <c r="C859" s="261"/>
      <c r="D859" s="232" t="s">
        <v>136</v>
      </c>
      <c r="E859" s="262" t="s">
        <v>1</v>
      </c>
      <c r="F859" s="263" t="s">
        <v>139</v>
      </c>
      <c r="G859" s="261"/>
      <c r="H859" s="264">
        <v>135</v>
      </c>
      <c r="I859" s="265"/>
      <c r="J859" s="261"/>
      <c r="K859" s="261"/>
      <c r="L859" s="266"/>
      <c r="M859" s="267"/>
      <c r="N859" s="268"/>
      <c r="O859" s="268"/>
      <c r="P859" s="268"/>
      <c r="Q859" s="268"/>
      <c r="R859" s="268"/>
      <c r="S859" s="268"/>
      <c r="T859" s="269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70" t="s">
        <v>136</v>
      </c>
      <c r="AU859" s="270" t="s">
        <v>83</v>
      </c>
      <c r="AV859" s="15" t="s">
        <v>130</v>
      </c>
      <c r="AW859" s="15" t="s">
        <v>30</v>
      </c>
      <c r="AX859" s="15" t="s">
        <v>81</v>
      </c>
      <c r="AY859" s="270" t="s">
        <v>123</v>
      </c>
    </row>
    <row r="860" s="2" customFormat="1" ht="24.15" customHeight="1">
      <c r="A860" s="39"/>
      <c r="B860" s="40"/>
      <c r="C860" s="219" t="s">
        <v>938</v>
      </c>
      <c r="D860" s="219" t="s">
        <v>125</v>
      </c>
      <c r="E860" s="220" t="s">
        <v>939</v>
      </c>
      <c r="F860" s="221" t="s">
        <v>940</v>
      </c>
      <c r="G860" s="222" t="s">
        <v>156</v>
      </c>
      <c r="H860" s="223">
        <v>19.5</v>
      </c>
      <c r="I860" s="224"/>
      <c r="J860" s="225">
        <f>ROUND(I860*H860,2)</f>
        <v>0</v>
      </c>
      <c r="K860" s="221" t="s">
        <v>129</v>
      </c>
      <c r="L860" s="45"/>
      <c r="M860" s="226" t="s">
        <v>1</v>
      </c>
      <c r="N860" s="227" t="s">
        <v>38</v>
      </c>
      <c r="O860" s="92"/>
      <c r="P860" s="228">
        <f>O860*H860</f>
        <v>0</v>
      </c>
      <c r="Q860" s="228">
        <v>0.00065118999999999995</v>
      </c>
      <c r="R860" s="228">
        <f>Q860*H860</f>
        <v>0.012698204999999999</v>
      </c>
      <c r="S860" s="228">
        <v>0.001</v>
      </c>
      <c r="T860" s="229">
        <f>S860*H860</f>
        <v>0.0195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0" t="s">
        <v>130</v>
      </c>
      <c r="AT860" s="230" t="s">
        <v>125</v>
      </c>
      <c r="AU860" s="230" t="s">
        <v>83</v>
      </c>
      <c r="AY860" s="18" t="s">
        <v>123</v>
      </c>
      <c r="BE860" s="231">
        <f>IF(N860="základní",J860,0)</f>
        <v>0</v>
      </c>
      <c r="BF860" s="231">
        <f>IF(N860="snížená",J860,0)</f>
        <v>0</v>
      </c>
      <c r="BG860" s="231">
        <f>IF(N860="zákl. přenesená",J860,0)</f>
        <v>0</v>
      </c>
      <c r="BH860" s="231">
        <f>IF(N860="sníž. přenesená",J860,0)</f>
        <v>0</v>
      </c>
      <c r="BI860" s="231">
        <f>IF(N860="nulová",J860,0)</f>
        <v>0</v>
      </c>
      <c r="BJ860" s="18" t="s">
        <v>81</v>
      </c>
      <c r="BK860" s="231">
        <f>ROUND(I860*H860,2)</f>
        <v>0</v>
      </c>
      <c r="BL860" s="18" t="s">
        <v>130</v>
      </c>
      <c r="BM860" s="230" t="s">
        <v>941</v>
      </c>
    </row>
    <row r="861" s="2" customFormat="1">
      <c r="A861" s="39"/>
      <c r="B861" s="40"/>
      <c r="C861" s="41"/>
      <c r="D861" s="232" t="s">
        <v>132</v>
      </c>
      <c r="E861" s="41"/>
      <c r="F861" s="233" t="s">
        <v>942</v>
      </c>
      <c r="G861" s="41"/>
      <c r="H861" s="41"/>
      <c r="I861" s="234"/>
      <c r="J861" s="41"/>
      <c r="K861" s="41"/>
      <c r="L861" s="45"/>
      <c r="M861" s="235"/>
      <c r="N861" s="236"/>
      <c r="O861" s="92"/>
      <c r="P861" s="92"/>
      <c r="Q861" s="92"/>
      <c r="R861" s="92"/>
      <c r="S861" s="92"/>
      <c r="T861" s="93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132</v>
      </c>
      <c r="AU861" s="18" t="s">
        <v>83</v>
      </c>
    </row>
    <row r="862" s="2" customFormat="1">
      <c r="A862" s="39"/>
      <c r="B862" s="40"/>
      <c r="C862" s="41"/>
      <c r="D862" s="237" t="s">
        <v>134</v>
      </c>
      <c r="E862" s="41"/>
      <c r="F862" s="238" t="s">
        <v>943</v>
      </c>
      <c r="G862" s="41"/>
      <c r="H862" s="41"/>
      <c r="I862" s="234"/>
      <c r="J862" s="41"/>
      <c r="K862" s="41"/>
      <c r="L862" s="45"/>
      <c r="M862" s="235"/>
      <c r="N862" s="236"/>
      <c r="O862" s="92"/>
      <c r="P862" s="92"/>
      <c r="Q862" s="92"/>
      <c r="R862" s="92"/>
      <c r="S862" s="92"/>
      <c r="T862" s="93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134</v>
      </c>
      <c r="AU862" s="18" t="s">
        <v>83</v>
      </c>
    </row>
    <row r="863" s="13" customFormat="1">
      <c r="A863" s="13"/>
      <c r="B863" s="239"/>
      <c r="C863" s="240"/>
      <c r="D863" s="232" t="s">
        <v>136</v>
      </c>
      <c r="E863" s="241" t="s">
        <v>1</v>
      </c>
      <c r="F863" s="242" t="s">
        <v>323</v>
      </c>
      <c r="G863" s="240"/>
      <c r="H863" s="241" t="s">
        <v>1</v>
      </c>
      <c r="I863" s="243"/>
      <c r="J863" s="240"/>
      <c r="K863" s="240"/>
      <c r="L863" s="244"/>
      <c r="M863" s="245"/>
      <c r="N863" s="246"/>
      <c r="O863" s="246"/>
      <c r="P863" s="246"/>
      <c r="Q863" s="246"/>
      <c r="R863" s="246"/>
      <c r="S863" s="246"/>
      <c r="T863" s="247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8" t="s">
        <v>136</v>
      </c>
      <c r="AU863" s="248" t="s">
        <v>83</v>
      </c>
      <c r="AV863" s="13" t="s">
        <v>81</v>
      </c>
      <c r="AW863" s="13" t="s">
        <v>30</v>
      </c>
      <c r="AX863" s="13" t="s">
        <v>73</v>
      </c>
      <c r="AY863" s="248" t="s">
        <v>123</v>
      </c>
    </row>
    <row r="864" s="14" customFormat="1">
      <c r="A864" s="14"/>
      <c r="B864" s="249"/>
      <c r="C864" s="250"/>
      <c r="D864" s="232" t="s">
        <v>136</v>
      </c>
      <c r="E864" s="251" t="s">
        <v>1</v>
      </c>
      <c r="F864" s="252" t="s">
        <v>944</v>
      </c>
      <c r="G864" s="250"/>
      <c r="H864" s="253">
        <v>19.5</v>
      </c>
      <c r="I864" s="254"/>
      <c r="J864" s="250"/>
      <c r="K864" s="250"/>
      <c r="L864" s="255"/>
      <c r="M864" s="256"/>
      <c r="N864" s="257"/>
      <c r="O864" s="257"/>
      <c r="P864" s="257"/>
      <c r="Q864" s="257"/>
      <c r="R864" s="257"/>
      <c r="S864" s="257"/>
      <c r="T864" s="258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9" t="s">
        <v>136</v>
      </c>
      <c r="AU864" s="259" t="s">
        <v>83</v>
      </c>
      <c r="AV864" s="14" t="s">
        <v>83</v>
      </c>
      <c r="AW864" s="14" t="s">
        <v>30</v>
      </c>
      <c r="AX864" s="14" t="s">
        <v>73</v>
      </c>
      <c r="AY864" s="259" t="s">
        <v>123</v>
      </c>
    </row>
    <row r="865" s="15" customFormat="1">
      <c r="A865" s="15"/>
      <c r="B865" s="260"/>
      <c r="C865" s="261"/>
      <c r="D865" s="232" t="s">
        <v>136</v>
      </c>
      <c r="E865" s="262" t="s">
        <v>1</v>
      </c>
      <c r="F865" s="263" t="s">
        <v>139</v>
      </c>
      <c r="G865" s="261"/>
      <c r="H865" s="264">
        <v>19.5</v>
      </c>
      <c r="I865" s="265"/>
      <c r="J865" s="261"/>
      <c r="K865" s="261"/>
      <c r="L865" s="266"/>
      <c r="M865" s="267"/>
      <c r="N865" s="268"/>
      <c r="O865" s="268"/>
      <c r="P865" s="268"/>
      <c r="Q865" s="268"/>
      <c r="R865" s="268"/>
      <c r="S865" s="268"/>
      <c r="T865" s="269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70" t="s">
        <v>136</v>
      </c>
      <c r="AU865" s="270" t="s">
        <v>83</v>
      </c>
      <c r="AV865" s="15" t="s">
        <v>130</v>
      </c>
      <c r="AW865" s="15" t="s">
        <v>30</v>
      </c>
      <c r="AX865" s="15" t="s">
        <v>81</v>
      </c>
      <c r="AY865" s="270" t="s">
        <v>123</v>
      </c>
    </row>
    <row r="866" s="2" customFormat="1" ht="16.5" customHeight="1">
      <c r="A866" s="39"/>
      <c r="B866" s="40"/>
      <c r="C866" s="283" t="s">
        <v>945</v>
      </c>
      <c r="D866" s="283" t="s">
        <v>252</v>
      </c>
      <c r="E866" s="284" t="s">
        <v>946</v>
      </c>
      <c r="F866" s="285" t="s">
        <v>947</v>
      </c>
      <c r="G866" s="286" t="s">
        <v>128</v>
      </c>
      <c r="H866" s="287">
        <v>724.59199999999998</v>
      </c>
      <c r="I866" s="288"/>
      <c r="J866" s="289">
        <f>ROUND(I866*H866,2)</f>
        <v>0</v>
      </c>
      <c r="K866" s="285" t="s">
        <v>129</v>
      </c>
      <c r="L866" s="290"/>
      <c r="M866" s="291" t="s">
        <v>1</v>
      </c>
      <c r="N866" s="292" t="s">
        <v>38</v>
      </c>
      <c r="O866" s="92"/>
      <c r="P866" s="228">
        <f>O866*H866</f>
        <v>0</v>
      </c>
      <c r="Q866" s="228">
        <v>0.00068000000000000005</v>
      </c>
      <c r="R866" s="228">
        <f>Q866*H866</f>
        <v>0.49272256000000003</v>
      </c>
      <c r="S866" s="228">
        <v>0</v>
      </c>
      <c r="T866" s="229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30" t="s">
        <v>199</v>
      </c>
      <c r="AT866" s="230" t="s">
        <v>252</v>
      </c>
      <c r="AU866" s="230" t="s">
        <v>83</v>
      </c>
      <c r="AY866" s="18" t="s">
        <v>123</v>
      </c>
      <c r="BE866" s="231">
        <f>IF(N866="základní",J866,0)</f>
        <v>0</v>
      </c>
      <c r="BF866" s="231">
        <f>IF(N866="snížená",J866,0)</f>
        <v>0</v>
      </c>
      <c r="BG866" s="231">
        <f>IF(N866="zákl. přenesená",J866,0)</f>
        <v>0</v>
      </c>
      <c r="BH866" s="231">
        <f>IF(N866="sníž. přenesená",J866,0)</f>
        <v>0</v>
      </c>
      <c r="BI866" s="231">
        <f>IF(N866="nulová",J866,0)</f>
        <v>0</v>
      </c>
      <c r="BJ866" s="18" t="s">
        <v>81</v>
      </c>
      <c r="BK866" s="231">
        <f>ROUND(I866*H866,2)</f>
        <v>0</v>
      </c>
      <c r="BL866" s="18" t="s">
        <v>130</v>
      </c>
      <c r="BM866" s="230" t="s">
        <v>948</v>
      </c>
    </row>
    <row r="867" s="2" customFormat="1">
      <c r="A867" s="39"/>
      <c r="B867" s="40"/>
      <c r="C867" s="41"/>
      <c r="D867" s="232" t="s">
        <v>132</v>
      </c>
      <c r="E867" s="41"/>
      <c r="F867" s="233" t="s">
        <v>947</v>
      </c>
      <c r="G867" s="41"/>
      <c r="H867" s="41"/>
      <c r="I867" s="234"/>
      <c r="J867" s="41"/>
      <c r="K867" s="41"/>
      <c r="L867" s="45"/>
      <c r="M867" s="235"/>
      <c r="N867" s="236"/>
      <c r="O867" s="92"/>
      <c r="P867" s="92"/>
      <c r="Q867" s="92"/>
      <c r="R867" s="92"/>
      <c r="S867" s="92"/>
      <c r="T867" s="93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132</v>
      </c>
      <c r="AU867" s="18" t="s">
        <v>83</v>
      </c>
    </row>
    <row r="868" s="2" customFormat="1">
      <c r="A868" s="39"/>
      <c r="B868" s="40"/>
      <c r="C868" s="41"/>
      <c r="D868" s="232" t="s">
        <v>206</v>
      </c>
      <c r="E868" s="41"/>
      <c r="F868" s="271" t="s">
        <v>949</v>
      </c>
      <c r="G868" s="41"/>
      <c r="H868" s="41"/>
      <c r="I868" s="234"/>
      <c r="J868" s="41"/>
      <c r="K868" s="41"/>
      <c r="L868" s="45"/>
      <c r="M868" s="235"/>
      <c r="N868" s="236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206</v>
      </c>
      <c r="AU868" s="18" t="s">
        <v>83</v>
      </c>
    </row>
    <row r="869" s="13" customFormat="1">
      <c r="A869" s="13"/>
      <c r="B869" s="239"/>
      <c r="C869" s="240"/>
      <c r="D869" s="232" t="s">
        <v>136</v>
      </c>
      <c r="E869" s="241" t="s">
        <v>1</v>
      </c>
      <c r="F869" s="242" t="s">
        <v>950</v>
      </c>
      <c r="G869" s="240"/>
      <c r="H869" s="241" t="s">
        <v>1</v>
      </c>
      <c r="I869" s="243"/>
      <c r="J869" s="240"/>
      <c r="K869" s="240"/>
      <c r="L869" s="244"/>
      <c r="M869" s="245"/>
      <c r="N869" s="246"/>
      <c r="O869" s="246"/>
      <c r="P869" s="246"/>
      <c r="Q869" s="246"/>
      <c r="R869" s="246"/>
      <c r="S869" s="246"/>
      <c r="T869" s="247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8" t="s">
        <v>136</v>
      </c>
      <c r="AU869" s="248" t="s">
        <v>83</v>
      </c>
      <c r="AV869" s="13" t="s">
        <v>81</v>
      </c>
      <c r="AW869" s="13" t="s">
        <v>30</v>
      </c>
      <c r="AX869" s="13" t="s">
        <v>73</v>
      </c>
      <c r="AY869" s="248" t="s">
        <v>123</v>
      </c>
    </row>
    <row r="870" s="14" customFormat="1">
      <c r="A870" s="14"/>
      <c r="B870" s="249"/>
      <c r="C870" s="250"/>
      <c r="D870" s="232" t="s">
        <v>136</v>
      </c>
      <c r="E870" s="251" t="s">
        <v>1</v>
      </c>
      <c r="F870" s="252" t="s">
        <v>951</v>
      </c>
      <c r="G870" s="250"/>
      <c r="H870" s="253">
        <v>724.59199999999998</v>
      </c>
      <c r="I870" s="254"/>
      <c r="J870" s="250"/>
      <c r="K870" s="250"/>
      <c r="L870" s="255"/>
      <c r="M870" s="256"/>
      <c r="N870" s="257"/>
      <c r="O870" s="257"/>
      <c r="P870" s="257"/>
      <c r="Q870" s="257"/>
      <c r="R870" s="257"/>
      <c r="S870" s="257"/>
      <c r="T870" s="258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9" t="s">
        <v>136</v>
      </c>
      <c r="AU870" s="259" t="s">
        <v>83</v>
      </c>
      <c r="AV870" s="14" t="s">
        <v>83</v>
      </c>
      <c r="AW870" s="14" t="s">
        <v>30</v>
      </c>
      <c r="AX870" s="14" t="s">
        <v>81</v>
      </c>
      <c r="AY870" s="259" t="s">
        <v>123</v>
      </c>
    </row>
    <row r="871" s="2" customFormat="1" ht="24.15" customHeight="1">
      <c r="A871" s="39"/>
      <c r="B871" s="40"/>
      <c r="C871" s="219" t="s">
        <v>952</v>
      </c>
      <c r="D871" s="219" t="s">
        <v>125</v>
      </c>
      <c r="E871" s="220" t="s">
        <v>953</v>
      </c>
      <c r="F871" s="221" t="s">
        <v>954</v>
      </c>
      <c r="G871" s="222" t="s">
        <v>128</v>
      </c>
      <c r="H871" s="223">
        <v>658.72000000000003</v>
      </c>
      <c r="I871" s="224"/>
      <c r="J871" s="225">
        <f>ROUND(I871*H871,2)</f>
        <v>0</v>
      </c>
      <c r="K871" s="221" t="s">
        <v>129</v>
      </c>
      <c r="L871" s="45"/>
      <c r="M871" s="226" t="s">
        <v>1</v>
      </c>
      <c r="N871" s="227" t="s">
        <v>38</v>
      </c>
      <c r="O871" s="92"/>
      <c r="P871" s="228">
        <f>O871*H871</f>
        <v>0</v>
      </c>
      <c r="Q871" s="228">
        <v>0.126</v>
      </c>
      <c r="R871" s="228">
        <f>Q871*H871</f>
        <v>82.998720000000006</v>
      </c>
      <c r="S871" s="228">
        <v>0.022499999999999999</v>
      </c>
      <c r="T871" s="229">
        <f>S871*H871</f>
        <v>14.821199999999999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0" t="s">
        <v>130</v>
      </c>
      <c r="AT871" s="230" t="s">
        <v>125</v>
      </c>
      <c r="AU871" s="230" t="s">
        <v>83</v>
      </c>
      <c r="AY871" s="18" t="s">
        <v>123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8" t="s">
        <v>81</v>
      </c>
      <c r="BK871" s="231">
        <f>ROUND(I871*H871,2)</f>
        <v>0</v>
      </c>
      <c r="BL871" s="18" t="s">
        <v>130</v>
      </c>
      <c r="BM871" s="230" t="s">
        <v>955</v>
      </c>
    </row>
    <row r="872" s="2" customFormat="1">
      <c r="A872" s="39"/>
      <c r="B872" s="40"/>
      <c r="C872" s="41"/>
      <c r="D872" s="232" t="s">
        <v>132</v>
      </c>
      <c r="E872" s="41"/>
      <c r="F872" s="233" t="s">
        <v>956</v>
      </c>
      <c r="G872" s="41"/>
      <c r="H872" s="41"/>
      <c r="I872" s="234"/>
      <c r="J872" s="41"/>
      <c r="K872" s="41"/>
      <c r="L872" s="45"/>
      <c r="M872" s="235"/>
      <c r="N872" s="236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132</v>
      </c>
      <c r="AU872" s="18" t="s">
        <v>83</v>
      </c>
    </row>
    <row r="873" s="2" customFormat="1">
      <c r="A873" s="39"/>
      <c r="B873" s="40"/>
      <c r="C873" s="41"/>
      <c r="D873" s="237" t="s">
        <v>134</v>
      </c>
      <c r="E873" s="41"/>
      <c r="F873" s="238" t="s">
        <v>957</v>
      </c>
      <c r="G873" s="41"/>
      <c r="H873" s="41"/>
      <c r="I873" s="234"/>
      <c r="J873" s="41"/>
      <c r="K873" s="41"/>
      <c r="L873" s="45"/>
      <c r="M873" s="235"/>
      <c r="N873" s="236"/>
      <c r="O873" s="92"/>
      <c r="P873" s="92"/>
      <c r="Q873" s="92"/>
      <c r="R873" s="92"/>
      <c r="S873" s="92"/>
      <c r="T873" s="93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134</v>
      </c>
      <c r="AU873" s="18" t="s">
        <v>83</v>
      </c>
    </row>
    <row r="874" s="2" customFormat="1">
      <c r="A874" s="39"/>
      <c r="B874" s="40"/>
      <c r="C874" s="41"/>
      <c r="D874" s="232" t="s">
        <v>206</v>
      </c>
      <c r="E874" s="41"/>
      <c r="F874" s="271" t="s">
        <v>958</v>
      </c>
      <c r="G874" s="41"/>
      <c r="H874" s="41"/>
      <c r="I874" s="234"/>
      <c r="J874" s="41"/>
      <c r="K874" s="41"/>
      <c r="L874" s="45"/>
      <c r="M874" s="235"/>
      <c r="N874" s="236"/>
      <c r="O874" s="92"/>
      <c r="P874" s="92"/>
      <c r="Q874" s="92"/>
      <c r="R874" s="92"/>
      <c r="S874" s="92"/>
      <c r="T874" s="93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206</v>
      </c>
      <c r="AU874" s="18" t="s">
        <v>83</v>
      </c>
    </row>
    <row r="875" s="13" customFormat="1">
      <c r="A875" s="13"/>
      <c r="B875" s="239"/>
      <c r="C875" s="240"/>
      <c r="D875" s="232" t="s">
        <v>136</v>
      </c>
      <c r="E875" s="241" t="s">
        <v>1</v>
      </c>
      <c r="F875" s="242" t="s">
        <v>771</v>
      </c>
      <c r="G875" s="240"/>
      <c r="H875" s="241" t="s">
        <v>1</v>
      </c>
      <c r="I875" s="243"/>
      <c r="J875" s="240"/>
      <c r="K875" s="240"/>
      <c r="L875" s="244"/>
      <c r="M875" s="245"/>
      <c r="N875" s="246"/>
      <c r="O875" s="246"/>
      <c r="P875" s="246"/>
      <c r="Q875" s="246"/>
      <c r="R875" s="246"/>
      <c r="S875" s="246"/>
      <c r="T875" s="247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8" t="s">
        <v>136</v>
      </c>
      <c r="AU875" s="248" t="s">
        <v>83</v>
      </c>
      <c r="AV875" s="13" t="s">
        <v>81</v>
      </c>
      <c r="AW875" s="13" t="s">
        <v>30</v>
      </c>
      <c r="AX875" s="13" t="s">
        <v>73</v>
      </c>
      <c r="AY875" s="248" t="s">
        <v>123</v>
      </c>
    </row>
    <row r="876" s="14" customFormat="1">
      <c r="A876" s="14"/>
      <c r="B876" s="249"/>
      <c r="C876" s="250"/>
      <c r="D876" s="232" t="s">
        <v>136</v>
      </c>
      <c r="E876" s="251" t="s">
        <v>1</v>
      </c>
      <c r="F876" s="252" t="s">
        <v>772</v>
      </c>
      <c r="G876" s="250"/>
      <c r="H876" s="253">
        <v>434.82999999999998</v>
      </c>
      <c r="I876" s="254"/>
      <c r="J876" s="250"/>
      <c r="K876" s="250"/>
      <c r="L876" s="255"/>
      <c r="M876" s="256"/>
      <c r="N876" s="257"/>
      <c r="O876" s="257"/>
      <c r="P876" s="257"/>
      <c r="Q876" s="257"/>
      <c r="R876" s="257"/>
      <c r="S876" s="257"/>
      <c r="T876" s="258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9" t="s">
        <v>136</v>
      </c>
      <c r="AU876" s="259" t="s">
        <v>83</v>
      </c>
      <c r="AV876" s="14" t="s">
        <v>83</v>
      </c>
      <c r="AW876" s="14" t="s">
        <v>30</v>
      </c>
      <c r="AX876" s="14" t="s">
        <v>73</v>
      </c>
      <c r="AY876" s="259" t="s">
        <v>123</v>
      </c>
    </row>
    <row r="877" s="13" customFormat="1">
      <c r="A877" s="13"/>
      <c r="B877" s="239"/>
      <c r="C877" s="240"/>
      <c r="D877" s="232" t="s">
        <v>136</v>
      </c>
      <c r="E877" s="241" t="s">
        <v>1</v>
      </c>
      <c r="F877" s="242" t="s">
        <v>773</v>
      </c>
      <c r="G877" s="240"/>
      <c r="H877" s="241" t="s">
        <v>1</v>
      </c>
      <c r="I877" s="243"/>
      <c r="J877" s="240"/>
      <c r="K877" s="240"/>
      <c r="L877" s="244"/>
      <c r="M877" s="245"/>
      <c r="N877" s="246"/>
      <c r="O877" s="246"/>
      <c r="P877" s="246"/>
      <c r="Q877" s="246"/>
      <c r="R877" s="246"/>
      <c r="S877" s="246"/>
      <c r="T877" s="247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8" t="s">
        <v>136</v>
      </c>
      <c r="AU877" s="248" t="s">
        <v>83</v>
      </c>
      <c r="AV877" s="13" t="s">
        <v>81</v>
      </c>
      <c r="AW877" s="13" t="s">
        <v>30</v>
      </c>
      <c r="AX877" s="13" t="s">
        <v>73</v>
      </c>
      <c r="AY877" s="248" t="s">
        <v>123</v>
      </c>
    </row>
    <row r="878" s="14" customFormat="1">
      <c r="A878" s="14"/>
      <c r="B878" s="249"/>
      <c r="C878" s="250"/>
      <c r="D878" s="232" t="s">
        <v>136</v>
      </c>
      <c r="E878" s="251" t="s">
        <v>1</v>
      </c>
      <c r="F878" s="252" t="s">
        <v>684</v>
      </c>
      <c r="G878" s="250"/>
      <c r="H878" s="253">
        <v>148.46000000000001</v>
      </c>
      <c r="I878" s="254"/>
      <c r="J878" s="250"/>
      <c r="K878" s="250"/>
      <c r="L878" s="255"/>
      <c r="M878" s="256"/>
      <c r="N878" s="257"/>
      <c r="O878" s="257"/>
      <c r="P878" s="257"/>
      <c r="Q878" s="257"/>
      <c r="R878" s="257"/>
      <c r="S878" s="257"/>
      <c r="T878" s="258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9" t="s">
        <v>136</v>
      </c>
      <c r="AU878" s="259" t="s">
        <v>83</v>
      </c>
      <c r="AV878" s="14" t="s">
        <v>83</v>
      </c>
      <c r="AW878" s="14" t="s">
        <v>30</v>
      </c>
      <c r="AX878" s="14" t="s">
        <v>73</v>
      </c>
      <c r="AY878" s="259" t="s">
        <v>123</v>
      </c>
    </row>
    <row r="879" s="13" customFormat="1">
      <c r="A879" s="13"/>
      <c r="B879" s="239"/>
      <c r="C879" s="240"/>
      <c r="D879" s="232" t="s">
        <v>136</v>
      </c>
      <c r="E879" s="241" t="s">
        <v>1</v>
      </c>
      <c r="F879" s="242" t="s">
        <v>848</v>
      </c>
      <c r="G879" s="240"/>
      <c r="H879" s="241" t="s">
        <v>1</v>
      </c>
      <c r="I879" s="243"/>
      <c r="J879" s="240"/>
      <c r="K879" s="240"/>
      <c r="L879" s="244"/>
      <c r="M879" s="245"/>
      <c r="N879" s="246"/>
      <c r="O879" s="246"/>
      <c r="P879" s="246"/>
      <c r="Q879" s="246"/>
      <c r="R879" s="246"/>
      <c r="S879" s="246"/>
      <c r="T879" s="247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8" t="s">
        <v>136</v>
      </c>
      <c r="AU879" s="248" t="s">
        <v>83</v>
      </c>
      <c r="AV879" s="13" t="s">
        <v>81</v>
      </c>
      <c r="AW879" s="13" t="s">
        <v>30</v>
      </c>
      <c r="AX879" s="13" t="s">
        <v>73</v>
      </c>
      <c r="AY879" s="248" t="s">
        <v>123</v>
      </c>
    </row>
    <row r="880" s="14" customFormat="1">
      <c r="A880" s="14"/>
      <c r="B880" s="249"/>
      <c r="C880" s="250"/>
      <c r="D880" s="232" t="s">
        <v>136</v>
      </c>
      <c r="E880" s="251" t="s">
        <v>1</v>
      </c>
      <c r="F880" s="252" t="s">
        <v>849</v>
      </c>
      <c r="G880" s="250"/>
      <c r="H880" s="253">
        <v>14.630000000000001</v>
      </c>
      <c r="I880" s="254"/>
      <c r="J880" s="250"/>
      <c r="K880" s="250"/>
      <c r="L880" s="255"/>
      <c r="M880" s="256"/>
      <c r="N880" s="257"/>
      <c r="O880" s="257"/>
      <c r="P880" s="257"/>
      <c r="Q880" s="257"/>
      <c r="R880" s="257"/>
      <c r="S880" s="257"/>
      <c r="T880" s="258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9" t="s">
        <v>136</v>
      </c>
      <c r="AU880" s="259" t="s">
        <v>83</v>
      </c>
      <c r="AV880" s="14" t="s">
        <v>83</v>
      </c>
      <c r="AW880" s="14" t="s">
        <v>30</v>
      </c>
      <c r="AX880" s="14" t="s">
        <v>73</v>
      </c>
      <c r="AY880" s="259" t="s">
        <v>123</v>
      </c>
    </row>
    <row r="881" s="13" customFormat="1">
      <c r="A881" s="13"/>
      <c r="B881" s="239"/>
      <c r="C881" s="240"/>
      <c r="D881" s="232" t="s">
        <v>136</v>
      </c>
      <c r="E881" s="241" t="s">
        <v>1</v>
      </c>
      <c r="F881" s="242" t="s">
        <v>859</v>
      </c>
      <c r="G881" s="240"/>
      <c r="H881" s="241" t="s">
        <v>1</v>
      </c>
      <c r="I881" s="243"/>
      <c r="J881" s="240"/>
      <c r="K881" s="240"/>
      <c r="L881" s="244"/>
      <c r="M881" s="245"/>
      <c r="N881" s="246"/>
      <c r="O881" s="246"/>
      <c r="P881" s="246"/>
      <c r="Q881" s="246"/>
      <c r="R881" s="246"/>
      <c r="S881" s="246"/>
      <c r="T881" s="247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8" t="s">
        <v>136</v>
      </c>
      <c r="AU881" s="248" t="s">
        <v>83</v>
      </c>
      <c r="AV881" s="13" t="s">
        <v>81</v>
      </c>
      <c r="AW881" s="13" t="s">
        <v>30</v>
      </c>
      <c r="AX881" s="13" t="s">
        <v>73</v>
      </c>
      <c r="AY881" s="248" t="s">
        <v>123</v>
      </c>
    </row>
    <row r="882" s="14" customFormat="1">
      <c r="A882" s="14"/>
      <c r="B882" s="249"/>
      <c r="C882" s="250"/>
      <c r="D882" s="232" t="s">
        <v>136</v>
      </c>
      <c r="E882" s="251" t="s">
        <v>1</v>
      </c>
      <c r="F882" s="252" t="s">
        <v>860</v>
      </c>
      <c r="G882" s="250"/>
      <c r="H882" s="253">
        <v>60.799999999999997</v>
      </c>
      <c r="I882" s="254"/>
      <c r="J882" s="250"/>
      <c r="K882" s="250"/>
      <c r="L882" s="255"/>
      <c r="M882" s="256"/>
      <c r="N882" s="257"/>
      <c r="O882" s="257"/>
      <c r="P882" s="257"/>
      <c r="Q882" s="257"/>
      <c r="R882" s="257"/>
      <c r="S882" s="257"/>
      <c r="T882" s="258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9" t="s">
        <v>136</v>
      </c>
      <c r="AU882" s="259" t="s">
        <v>83</v>
      </c>
      <c r="AV882" s="14" t="s">
        <v>83</v>
      </c>
      <c r="AW882" s="14" t="s">
        <v>30</v>
      </c>
      <c r="AX882" s="14" t="s">
        <v>73</v>
      </c>
      <c r="AY882" s="259" t="s">
        <v>123</v>
      </c>
    </row>
    <row r="883" s="15" customFormat="1">
      <c r="A883" s="15"/>
      <c r="B883" s="260"/>
      <c r="C883" s="261"/>
      <c r="D883" s="232" t="s">
        <v>136</v>
      </c>
      <c r="E883" s="262" t="s">
        <v>1</v>
      </c>
      <c r="F883" s="263" t="s">
        <v>139</v>
      </c>
      <c r="G883" s="261"/>
      <c r="H883" s="264">
        <v>658.72000000000003</v>
      </c>
      <c r="I883" s="265"/>
      <c r="J883" s="261"/>
      <c r="K883" s="261"/>
      <c r="L883" s="266"/>
      <c r="M883" s="267"/>
      <c r="N883" s="268"/>
      <c r="O883" s="268"/>
      <c r="P883" s="268"/>
      <c r="Q883" s="268"/>
      <c r="R883" s="268"/>
      <c r="S883" s="268"/>
      <c r="T883" s="269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70" t="s">
        <v>136</v>
      </c>
      <c r="AU883" s="270" t="s">
        <v>83</v>
      </c>
      <c r="AV883" s="15" t="s">
        <v>130</v>
      </c>
      <c r="AW883" s="15" t="s">
        <v>30</v>
      </c>
      <c r="AX883" s="15" t="s">
        <v>81</v>
      </c>
      <c r="AY883" s="270" t="s">
        <v>123</v>
      </c>
    </row>
    <row r="884" s="2" customFormat="1" ht="24.15" customHeight="1">
      <c r="A884" s="39"/>
      <c r="B884" s="40"/>
      <c r="C884" s="219" t="s">
        <v>959</v>
      </c>
      <c r="D884" s="219" t="s">
        <v>125</v>
      </c>
      <c r="E884" s="220" t="s">
        <v>960</v>
      </c>
      <c r="F884" s="221" t="s">
        <v>961</v>
      </c>
      <c r="G884" s="222" t="s">
        <v>128</v>
      </c>
      <c r="H884" s="223">
        <v>1976.1600000000001</v>
      </c>
      <c r="I884" s="224"/>
      <c r="J884" s="225">
        <f>ROUND(I884*H884,2)</f>
        <v>0</v>
      </c>
      <c r="K884" s="221" t="s">
        <v>129</v>
      </c>
      <c r="L884" s="45"/>
      <c r="M884" s="226" t="s">
        <v>1</v>
      </c>
      <c r="N884" s="227" t="s">
        <v>38</v>
      </c>
      <c r="O884" s="92"/>
      <c r="P884" s="228">
        <f>O884*H884</f>
        <v>0</v>
      </c>
      <c r="Q884" s="228">
        <v>0.025399999999999999</v>
      </c>
      <c r="R884" s="228">
        <f>Q884*H884</f>
        <v>50.194464000000004</v>
      </c>
      <c r="S884" s="228">
        <v>0.0044999999999999997</v>
      </c>
      <c r="T884" s="229">
        <f>S884*H884</f>
        <v>8.8927199999999988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0" t="s">
        <v>130</v>
      </c>
      <c r="AT884" s="230" t="s">
        <v>125</v>
      </c>
      <c r="AU884" s="230" t="s">
        <v>83</v>
      </c>
      <c r="AY884" s="18" t="s">
        <v>123</v>
      </c>
      <c r="BE884" s="231">
        <f>IF(N884="základní",J884,0)</f>
        <v>0</v>
      </c>
      <c r="BF884" s="231">
        <f>IF(N884="snížená",J884,0)</f>
        <v>0</v>
      </c>
      <c r="BG884" s="231">
        <f>IF(N884="zákl. přenesená",J884,0)</f>
        <v>0</v>
      </c>
      <c r="BH884" s="231">
        <f>IF(N884="sníž. přenesená",J884,0)</f>
        <v>0</v>
      </c>
      <c r="BI884" s="231">
        <f>IF(N884="nulová",J884,0)</f>
        <v>0</v>
      </c>
      <c r="BJ884" s="18" t="s">
        <v>81</v>
      </c>
      <c r="BK884" s="231">
        <f>ROUND(I884*H884,2)</f>
        <v>0</v>
      </c>
      <c r="BL884" s="18" t="s">
        <v>130</v>
      </c>
      <c r="BM884" s="230" t="s">
        <v>962</v>
      </c>
    </row>
    <row r="885" s="2" customFormat="1">
      <c r="A885" s="39"/>
      <c r="B885" s="40"/>
      <c r="C885" s="41"/>
      <c r="D885" s="232" t="s">
        <v>132</v>
      </c>
      <c r="E885" s="41"/>
      <c r="F885" s="233" t="s">
        <v>963</v>
      </c>
      <c r="G885" s="41"/>
      <c r="H885" s="41"/>
      <c r="I885" s="234"/>
      <c r="J885" s="41"/>
      <c r="K885" s="41"/>
      <c r="L885" s="45"/>
      <c r="M885" s="235"/>
      <c r="N885" s="236"/>
      <c r="O885" s="92"/>
      <c r="P885" s="92"/>
      <c r="Q885" s="92"/>
      <c r="R885" s="92"/>
      <c r="S885" s="92"/>
      <c r="T885" s="93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132</v>
      </c>
      <c r="AU885" s="18" t="s">
        <v>83</v>
      </c>
    </row>
    <row r="886" s="2" customFormat="1">
      <c r="A886" s="39"/>
      <c r="B886" s="40"/>
      <c r="C886" s="41"/>
      <c r="D886" s="237" t="s">
        <v>134</v>
      </c>
      <c r="E886" s="41"/>
      <c r="F886" s="238" t="s">
        <v>964</v>
      </c>
      <c r="G886" s="41"/>
      <c r="H886" s="41"/>
      <c r="I886" s="234"/>
      <c r="J886" s="41"/>
      <c r="K886" s="41"/>
      <c r="L886" s="45"/>
      <c r="M886" s="235"/>
      <c r="N886" s="236"/>
      <c r="O886" s="92"/>
      <c r="P886" s="92"/>
      <c r="Q886" s="92"/>
      <c r="R886" s="92"/>
      <c r="S886" s="92"/>
      <c r="T886" s="93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134</v>
      </c>
      <c r="AU886" s="18" t="s">
        <v>83</v>
      </c>
    </row>
    <row r="887" s="13" customFormat="1">
      <c r="A887" s="13"/>
      <c r="B887" s="239"/>
      <c r="C887" s="240"/>
      <c r="D887" s="232" t="s">
        <v>136</v>
      </c>
      <c r="E887" s="241" t="s">
        <v>1</v>
      </c>
      <c r="F887" s="242" t="s">
        <v>771</v>
      </c>
      <c r="G887" s="240"/>
      <c r="H887" s="241" t="s">
        <v>1</v>
      </c>
      <c r="I887" s="243"/>
      <c r="J887" s="240"/>
      <c r="K887" s="240"/>
      <c r="L887" s="244"/>
      <c r="M887" s="245"/>
      <c r="N887" s="246"/>
      <c r="O887" s="246"/>
      <c r="P887" s="246"/>
      <c r="Q887" s="246"/>
      <c r="R887" s="246"/>
      <c r="S887" s="246"/>
      <c r="T887" s="247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8" t="s">
        <v>136</v>
      </c>
      <c r="AU887" s="248" t="s">
        <v>83</v>
      </c>
      <c r="AV887" s="13" t="s">
        <v>81</v>
      </c>
      <c r="AW887" s="13" t="s">
        <v>30</v>
      </c>
      <c r="AX887" s="13" t="s">
        <v>73</v>
      </c>
      <c r="AY887" s="248" t="s">
        <v>123</v>
      </c>
    </row>
    <row r="888" s="14" customFormat="1">
      <c r="A888" s="14"/>
      <c r="B888" s="249"/>
      <c r="C888" s="250"/>
      <c r="D888" s="232" t="s">
        <v>136</v>
      </c>
      <c r="E888" s="251" t="s">
        <v>1</v>
      </c>
      <c r="F888" s="252" t="s">
        <v>965</v>
      </c>
      <c r="G888" s="250"/>
      <c r="H888" s="253">
        <v>1304.49</v>
      </c>
      <c r="I888" s="254"/>
      <c r="J888" s="250"/>
      <c r="K888" s="250"/>
      <c r="L888" s="255"/>
      <c r="M888" s="256"/>
      <c r="N888" s="257"/>
      <c r="O888" s="257"/>
      <c r="P888" s="257"/>
      <c r="Q888" s="257"/>
      <c r="R888" s="257"/>
      <c r="S888" s="257"/>
      <c r="T888" s="258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9" t="s">
        <v>136</v>
      </c>
      <c r="AU888" s="259" t="s">
        <v>83</v>
      </c>
      <c r="AV888" s="14" t="s">
        <v>83</v>
      </c>
      <c r="AW888" s="14" t="s">
        <v>30</v>
      </c>
      <c r="AX888" s="14" t="s">
        <v>73</v>
      </c>
      <c r="AY888" s="259" t="s">
        <v>123</v>
      </c>
    </row>
    <row r="889" s="13" customFormat="1">
      <c r="A889" s="13"/>
      <c r="B889" s="239"/>
      <c r="C889" s="240"/>
      <c r="D889" s="232" t="s">
        <v>136</v>
      </c>
      <c r="E889" s="241" t="s">
        <v>1</v>
      </c>
      <c r="F889" s="242" t="s">
        <v>773</v>
      </c>
      <c r="G889" s="240"/>
      <c r="H889" s="241" t="s">
        <v>1</v>
      </c>
      <c r="I889" s="243"/>
      <c r="J889" s="240"/>
      <c r="K889" s="240"/>
      <c r="L889" s="244"/>
      <c r="M889" s="245"/>
      <c r="N889" s="246"/>
      <c r="O889" s="246"/>
      <c r="P889" s="246"/>
      <c r="Q889" s="246"/>
      <c r="R889" s="246"/>
      <c r="S889" s="246"/>
      <c r="T889" s="247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8" t="s">
        <v>136</v>
      </c>
      <c r="AU889" s="248" t="s">
        <v>83</v>
      </c>
      <c r="AV889" s="13" t="s">
        <v>81</v>
      </c>
      <c r="AW889" s="13" t="s">
        <v>30</v>
      </c>
      <c r="AX889" s="13" t="s">
        <v>73</v>
      </c>
      <c r="AY889" s="248" t="s">
        <v>123</v>
      </c>
    </row>
    <row r="890" s="14" customFormat="1">
      <c r="A890" s="14"/>
      <c r="B890" s="249"/>
      <c r="C890" s="250"/>
      <c r="D890" s="232" t="s">
        <v>136</v>
      </c>
      <c r="E890" s="251" t="s">
        <v>1</v>
      </c>
      <c r="F890" s="252" t="s">
        <v>966</v>
      </c>
      <c r="G890" s="250"/>
      <c r="H890" s="253">
        <v>445.38</v>
      </c>
      <c r="I890" s="254"/>
      <c r="J890" s="250"/>
      <c r="K890" s="250"/>
      <c r="L890" s="255"/>
      <c r="M890" s="256"/>
      <c r="N890" s="257"/>
      <c r="O890" s="257"/>
      <c r="P890" s="257"/>
      <c r="Q890" s="257"/>
      <c r="R890" s="257"/>
      <c r="S890" s="257"/>
      <c r="T890" s="258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9" t="s">
        <v>136</v>
      </c>
      <c r="AU890" s="259" t="s">
        <v>83</v>
      </c>
      <c r="AV890" s="14" t="s">
        <v>83</v>
      </c>
      <c r="AW890" s="14" t="s">
        <v>30</v>
      </c>
      <c r="AX890" s="14" t="s">
        <v>73</v>
      </c>
      <c r="AY890" s="259" t="s">
        <v>123</v>
      </c>
    </row>
    <row r="891" s="13" customFormat="1">
      <c r="A891" s="13"/>
      <c r="B891" s="239"/>
      <c r="C891" s="240"/>
      <c r="D891" s="232" t="s">
        <v>136</v>
      </c>
      <c r="E891" s="241" t="s">
        <v>1</v>
      </c>
      <c r="F891" s="242" t="s">
        <v>848</v>
      </c>
      <c r="G891" s="240"/>
      <c r="H891" s="241" t="s">
        <v>1</v>
      </c>
      <c r="I891" s="243"/>
      <c r="J891" s="240"/>
      <c r="K891" s="240"/>
      <c r="L891" s="244"/>
      <c r="M891" s="245"/>
      <c r="N891" s="246"/>
      <c r="O891" s="246"/>
      <c r="P891" s="246"/>
      <c r="Q891" s="246"/>
      <c r="R891" s="246"/>
      <c r="S891" s="246"/>
      <c r="T891" s="247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8" t="s">
        <v>136</v>
      </c>
      <c r="AU891" s="248" t="s">
        <v>83</v>
      </c>
      <c r="AV891" s="13" t="s">
        <v>81</v>
      </c>
      <c r="AW891" s="13" t="s">
        <v>30</v>
      </c>
      <c r="AX891" s="13" t="s">
        <v>73</v>
      </c>
      <c r="AY891" s="248" t="s">
        <v>123</v>
      </c>
    </row>
    <row r="892" s="14" customFormat="1">
      <c r="A892" s="14"/>
      <c r="B892" s="249"/>
      <c r="C892" s="250"/>
      <c r="D892" s="232" t="s">
        <v>136</v>
      </c>
      <c r="E892" s="251" t="s">
        <v>1</v>
      </c>
      <c r="F892" s="252" t="s">
        <v>967</v>
      </c>
      <c r="G892" s="250"/>
      <c r="H892" s="253">
        <v>43.890000000000001</v>
      </c>
      <c r="I892" s="254"/>
      <c r="J892" s="250"/>
      <c r="K892" s="250"/>
      <c r="L892" s="255"/>
      <c r="M892" s="256"/>
      <c r="N892" s="257"/>
      <c r="O892" s="257"/>
      <c r="P892" s="257"/>
      <c r="Q892" s="257"/>
      <c r="R892" s="257"/>
      <c r="S892" s="257"/>
      <c r="T892" s="258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9" t="s">
        <v>136</v>
      </c>
      <c r="AU892" s="259" t="s">
        <v>83</v>
      </c>
      <c r="AV892" s="14" t="s">
        <v>83</v>
      </c>
      <c r="AW892" s="14" t="s">
        <v>30</v>
      </c>
      <c r="AX892" s="14" t="s">
        <v>73</v>
      </c>
      <c r="AY892" s="259" t="s">
        <v>123</v>
      </c>
    </row>
    <row r="893" s="13" customFormat="1">
      <c r="A893" s="13"/>
      <c r="B893" s="239"/>
      <c r="C893" s="240"/>
      <c r="D893" s="232" t="s">
        <v>136</v>
      </c>
      <c r="E893" s="241" t="s">
        <v>1</v>
      </c>
      <c r="F893" s="242" t="s">
        <v>859</v>
      </c>
      <c r="G893" s="240"/>
      <c r="H893" s="241" t="s">
        <v>1</v>
      </c>
      <c r="I893" s="243"/>
      <c r="J893" s="240"/>
      <c r="K893" s="240"/>
      <c r="L893" s="244"/>
      <c r="M893" s="245"/>
      <c r="N893" s="246"/>
      <c r="O893" s="246"/>
      <c r="P893" s="246"/>
      <c r="Q893" s="246"/>
      <c r="R893" s="246"/>
      <c r="S893" s="246"/>
      <c r="T893" s="247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8" t="s">
        <v>136</v>
      </c>
      <c r="AU893" s="248" t="s">
        <v>83</v>
      </c>
      <c r="AV893" s="13" t="s">
        <v>81</v>
      </c>
      <c r="AW893" s="13" t="s">
        <v>30</v>
      </c>
      <c r="AX893" s="13" t="s">
        <v>73</v>
      </c>
      <c r="AY893" s="248" t="s">
        <v>123</v>
      </c>
    </row>
    <row r="894" s="14" customFormat="1">
      <c r="A894" s="14"/>
      <c r="B894" s="249"/>
      <c r="C894" s="250"/>
      <c r="D894" s="232" t="s">
        <v>136</v>
      </c>
      <c r="E894" s="251" t="s">
        <v>1</v>
      </c>
      <c r="F894" s="252" t="s">
        <v>968</v>
      </c>
      <c r="G894" s="250"/>
      <c r="H894" s="253">
        <v>182.40000000000001</v>
      </c>
      <c r="I894" s="254"/>
      <c r="J894" s="250"/>
      <c r="K894" s="250"/>
      <c r="L894" s="255"/>
      <c r="M894" s="256"/>
      <c r="N894" s="257"/>
      <c r="O894" s="257"/>
      <c r="P894" s="257"/>
      <c r="Q894" s="257"/>
      <c r="R894" s="257"/>
      <c r="S894" s="257"/>
      <c r="T894" s="258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9" t="s">
        <v>136</v>
      </c>
      <c r="AU894" s="259" t="s">
        <v>83</v>
      </c>
      <c r="AV894" s="14" t="s">
        <v>83</v>
      </c>
      <c r="AW894" s="14" t="s">
        <v>30</v>
      </c>
      <c r="AX894" s="14" t="s">
        <v>73</v>
      </c>
      <c r="AY894" s="259" t="s">
        <v>123</v>
      </c>
    </row>
    <row r="895" s="15" customFormat="1">
      <c r="A895" s="15"/>
      <c r="B895" s="260"/>
      <c r="C895" s="261"/>
      <c r="D895" s="232" t="s">
        <v>136</v>
      </c>
      <c r="E895" s="262" t="s">
        <v>1</v>
      </c>
      <c r="F895" s="263" t="s">
        <v>139</v>
      </c>
      <c r="G895" s="261"/>
      <c r="H895" s="264">
        <v>1976.1600000000001</v>
      </c>
      <c r="I895" s="265"/>
      <c r="J895" s="261"/>
      <c r="K895" s="261"/>
      <c r="L895" s="266"/>
      <c r="M895" s="267"/>
      <c r="N895" s="268"/>
      <c r="O895" s="268"/>
      <c r="P895" s="268"/>
      <c r="Q895" s="268"/>
      <c r="R895" s="268"/>
      <c r="S895" s="268"/>
      <c r="T895" s="269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70" t="s">
        <v>136</v>
      </c>
      <c r="AU895" s="270" t="s">
        <v>83</v>
      </c>
      <c r="AV895" s="15" t="s">
        <v>130</v>
      </c>
      <c r="AW895" s="15" t="s">
        <v>30</v>
      </c>
      <c r="AX895" s="15" t="s">
        <v>81</v>
      </c>
      <c r="AY895" s="270" t="s">
        <v>123</v>
      </c>
    </row>
    <row r="896" s="2" customFormat="1" ht="24.15" customHeight="1">
      <c r="A896" s="39"/>
      <c r="B896" s="40"/>
      <c r="C896" s="219" t="s">
        <v>969</v>
      </c>
      <c r="D896" s="219" t="s">
        <v>125</v>
      </c>
      <c r="E896" s="220" t="s">
        <v>970</v>
      </c>
      <c r="F896" s="221" t="s">
        <v>971</v>
      </c>
      <c r="G896" s="222" t="s">
        <v>521</v>
      </c>
      <c r="H896" s="223">
        <v>3952</v>
      </c>
      <c r="I896" s="224"/>
      <c r="J896" s="225">
        <f>ROUND(I896*H896,2)</f>
        <v>0</v>
      </c>
      <c r="K896" s="221" t="s">
        <v>129</v>
      </c>
      <c r="L896" s="45"/>
      <c r="M896" s="226" t="s">
        <v>1</v>
      </c>
      <c r="N896" s="227" t="s">
        <v>38</v>
      </c>
      <c r="O896" s="92"/>
      <c r="P896" s="228">
        <f>O896*H896</f>
        <v>0</v>
      </c>
      <c r="Q896" s="228">
        <v>0.00056082799999999998</v>
      </c>
      <c r="R896" s="228">
        <f>Q896*H896</f>
        <v>2.2163922559999998</v>
      </c>
      <c r="S896" s="228">
        <v>0</v>
      </c>
      <c r="T896" s="229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30" t="s">
        <v>130</v>
      </c>
      <c r="AT896" s="230" t="s">
        <v>125</v>
      </c>
      <c r="AU896" s="230" t="s">
        <v>83</v>
      </c>
      <c r="AY896" s="18" t="s">
        <v>123</v>
      </c>
      <c r="BE896" s="231">
        <f>IF(N896="základní",J896,0)</f>
        <v>0</v>
      </c>
      <c r="BF896" s="231">
        <f>IF(N896="snížená",J896,0)</f>
        <v>0</v>
      </c>
      <c r="BG896" s="231">
        <f>IF(N896="zákl. přenesená",J896,0)</f>
        <v>0</v>
      </c>
      <c r="BH896" s="231">
        <f>IF(N896="sníž. přenesená",J896,0)</f>
        <v>0</v>
      </c>
      <c r="BI896" s="231">
        <f>IF(N896="nulová",J896,0)</f>
        <v>0</v>
      </c>
      <c r="BJ896" s="18" t="s">
        <v>81</v>
      </c>
      <c r="BK896" s="231">
        <f>ROUND(I896*H896,2)</f>
        <v>0</v>
      </c>
      <c r="BL896" s="18" t="s">
        <v>130</v>
      </c>
      <c r="BM896" s="230" t="s">
        <v>972</v>
      </c>
    </row>
    <row r="897" s="2" customFormat="1">
      <c r="A897" s="39"/>
      <c r="B897" s="40"/>
      <c r="C897" s="41"/>
      <c r="D897" s="232" t="s">
        <v>132</v>
      </c>
      <c r="E897" s="41"/>
      <c r="F897" s="233" t="s">
        <v>973</v>
      </c>
      <c r="G897" s="41"/>
      <c r="H897" s="41"/>
      <c r="I897" s="234"/>
      <c r="J897" s="41"/>
      <c r="K897" s="41"/>
      <c r="L897" s="45"/>
      <c r="M897" s="235"/>
      <c r="N897" s="236"/>
      <c r="O897" s="92"/>
      <c r="P897" s="92"/>
      <c r="Q897" s="92"/>
      <c r="R897" s="92"/>
      <c r="S897" s="92"/>
      <c r="T897" s="93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T897" s="18" t="s">
        <v>132</v>
      </c>
      <c r="AU897" s="18" t="s">
        <v>83</v>
      </c>
    </row>
    <row r="898" s="2" customFormat="1">
      <c r="A898" s="39"/>
      <c r="B898" s="40"/>
      <c r="C898" s="41"/>
      <c r="D898" s="237" t="s">
        <v>134</v>
      </c>
      <c r="E898" s="41"/>
      <c r="F898" s="238" t="s">
        <v>974</v>
      </c>
      <c r="G898" s="41"/>
      <c r="H898" s="41"/>
      <c r="I898" s="234"/>
      <c r="J898" s="41"/>
      <c r="K898" s="41"/>
      <c r="L898" s="45"/>
      <c r="M898" s="235"/>
      <c r="N898" s="236"/>
      <c r="O898" s="92"/>
      <c r="P898" s="92"/>
      <c r="Q898" s="92"/>
      <c r="R898" s="92"/>
      <c r="S898" s="92"/>
      <c r="T898" s="93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134</v>
      </c>
      <c r="AU898" s="18" t="s">
        <v>83</v>
      </c>
    </row>
    <row r="899" s="13" customFormat="1">
      <c r="A899" s="13"/>
      <c r="B899" s="239"/>
      <c r="C899" s="240"/>
      <c r="D899" s="232" t="s">
        <v>136</v>
      </c>
      <c r="E899" s="241" t="s">
        <v>1</v>
      </c>
      <c r="F899" s="242" t="s">
        <v>975</v>
      </c>
      <c r="G899" s="240"/>
      <c r="H899" s="241" t="s">
        <v>1</v>
      </c>
      <c r="I899" s="243"/>
      <c r="J899" s="240"/>
      <c r="K899" s="240"/>
      <c r="L899" s="244"/>
      <c r="M899" s="245"/>
      <c r="N899" s="246"/>
      <c r="O899" s="246"/>
      <c r="P899" s="246"/>
      <c r="Q899" s="246"/>
      <c r="R899" s="246"/>
      <c r="S899" s="246"/>
      <c r="T899" s="247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8" t="s">
        <v>136</v>
      </c>
      <c r="AU899" s="248" t="s">
        <v>83</v>
      </c>
      <c r="AV899" s="13" t="s">
        <v>81</v>
      </c>
      <c r="AW899" s="13" t="s">
        <v>30</v>
      </c>
      <c r="AX899" s="13" t="s">
        <v>73</v>
      </c>
      <c r="AY899" s="248" t="s">
        <v>123</v>
      </c>
    </row>
    <row r="900" s="14" customFormat="1">
      <c r="A900" s="14"/>
      <c r="B900" s="249"/>
      <c r="C900" s="250"/>
      <c r="D900" s="232" t="s">
        <v>136</v>
      </c>
      <c r="E900" s="251" t="s">
        <v>1</v>
      </c>
      <c r="F900" s="252" t="s">
        <v>976</v>
      </c>
      <c r="G900" s="250"/>
      <c r="H900" s="253">
        <v>3952</v>
      </c>
      <c r="I900" s="254"/>
      <c r="J900" s="250"/>
      <c r="K900" s="250"/>
      <c r="L900" s="255"/>
      <c r="M900" s="256"/>
      <c r="N900" s="257"/>
      <c r="O900" s="257"/>
      <c r="P900" s="257"/>
      <c r="Q900" s="257"/>
      <c r="R900" s="257"/>
      <c r="S900" s="257"/>
      <c r="T900" s="258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9" t="s">
        <v>136</v>
      </c>
      <c r="AU900" s="259" t="s">
        <v>83</v>
      </c>
      <c r="AV900" s="14" t="s">
        <v>83</v>
      </c>
      <c r="AW900" s="14" t="s">
        <v>30</v>
      </c>
      <c r="AX900" s="14" t="s">
        <v>81</v>
      </c>
      <c r="AY900" s="259" t="s">
        <v>123</v>
      </c>
    </row>
    <row r="901" s="2" customFormat="1" ht="24.15" customHeight="1">
      <c r="A901" s="39"/>
      <c r="B901" s="40"/>
      <c r="C901" s="219" t="s">
        <v>977</v>
      </c>
      <c r="D901" s="219" t="s">
        <v>125</v>
      </c>
      <c r="E901" s="220" t="s">
        <v>978</v>
      </c>
      <c r="F901" s="221" t="s">
        <v>979</v>
      </c>
      <c r="G901" s="222" t="s">
        <v>128</v>
      </c>
      <c r="H901" s="223">
        <v>547.94600000000003</v>
      </c>
      <c r="I901" s="224"/>
      <c r="J901" s="225">
        <f>ROUND(I901*H901,2)</f>
        <v>0</v>
      </c>
      <c r="K901" s="221" t="s">
        <v>129</v>
      </c>
      <c r="L901" s="45"/>
      <c r="M901" s="226" t="s">
        <v>1</v>
      </c>
      <c r="N901" s="227" t="s">
        <v>38</v>
      </c>
      <c r="O901" s="92"/>
      <c r="P901" s="228">
        <f>O901*H901</f>
        <v>0</v>
      </c>
      <c r="Q901" s="228">
        <v>0</v>
      </c>
      <c r="R901" s="228">
        <f>Q901*H901</f>
        <v>0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130</v>
      </c>
      <c r="AT901" s="230" t="s">
        <v>125</v>
      </c>
      <c r="AU901" s="230" t="s">
        <v>83</v>
      </c>
      <c r="AY901" s="18" t="s">
        <v>123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81</v>
      </c>
      <c r="BK901" s="231">
        <f>ROUND(I901*H901,2)</f>
        <v>0</v>
      </c>
      <c r="BL901" s="18" t="s">
        <v>130</v>
      </c>
      <c r="BM901" s="230" t="s">
        <v>980</v>
      </c>
    </row>
    <row r="902" s="2" customFormat="1">
      <c r="A902" s="39"/>
      <c r="B902" s="40"/>
      <c r="C902" s="41"/>
      <c r="D902" s="232" t="s">
        <v>132</v>
      </c>
      <c r="E902" s="41"/>
      <c r="F902" s="233" t="s">
        <v>981</v>
      </c>
      <c r="G902" s="41"/>
      <c r="H902" s="41"/>
      <c r="I902" s="234"/>
      <c r="J902" s="41"/>
      <c r="K902" s="41"/>
      <c r="L902" s="45"/>
      <c r="M902" s="235"/>
      <c r="N902" s="236"/>
      <c r="O902" s="92"/>
      <c r="P902" s="92"/>
      <c r="Q902" s="92"/>
      <c r="R902" s="92"/>
      <c r="S902" s="92"/>
      <c r="T902" s="93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132</v>
      </c>
      <c r="AU902" s="18" t="s">
        <v>83</v>
      </c>
    </row>
    <row r="903" s="2" customFormat="1">
      <c r="A903" s="39"/>
      <c r="B903" s="40"/>
      <c r="C903" s="41"/>
      <c r="D903" s="237" t="s">
        <v>134</v>
      </c>
      <c r="E903" s="41"/>
      <c r="F903" s="238" t="s">
        <v>982</v>
      </c>
      <c r="G903" s="41"/>
      <c r="H903" s="41"/>
      <c r="I903" s="234"/>
      <c r="J903" s="41"/>
      <c r="K903" s="41"/>
      <c r="L903" s="45"/>
      <c r="M903" s="235"/>
      <c r="N903" s="236"/>
      <c r="O903" s="92"/>
      <c r="P903" s="92"/>
      <c r="Q903" s="92"/>
      <c r="R903" s="92"/>
      <c r="S903" s="92"/>
      <c r="T903" s="93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T903" s="18" t="s">
        <v>134</v>
      </c>
      <c r="AU903" s="18" t="s">
        <v>83</v>
      </c>
    </row>
    <row r="904" s="13" customFormat="1">
      <c r="A904" s="13"/>
      <c r="B904" s="239"/>
      <c r="C904" s="240"/>
      <c r="D904" s="232" t="s">
        <v>136</v>
      </c>
      <c r="E904" s="241" t="s">
        <v>1</v>
      </c>
      <c r="F904" s="242" t="s">
        <v>983</v>
      </c>
      <c r="G904" s="240"/>
      <c r="H904" s="241" t="s">
        <v>1</v>
      </c>
      <c r="I904" s="243"/>
      <c r="J904" s="240"/>
      <c r="K904" s="240"/>
      <c r="L904" s="244"/>
      <c r="M904" s="245"/>
      <c r="N904" s="246"/>
      <c r="O904" s="246"/>
      <c r="P904" s="246"/>
      <c r="Q904" s="246"/>
      <c r="R904" s="246"/>
      <c r="S904" s="246"/>
      <c r="T904" s="247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8" t="s">
        <v>136</v>
      </c>
      <c r="AU904" s="248" t="s">
        <v>83</v>
      </c>
      <c r="AV904" s="13" t="s">
        <v>81</v>
      </c>
      <c r="AW904" s="13" t="s">
        <v>30</v>
      </c>
      <c r="AX904" s="13" t="s">
        <v>73</v>
      </c>
      <c r="AY904" s="248" t="s">
        <v>123</v>
      </c>
    </row>
    <row r="905" s="14" customFormat="1">
      <c r="A905" s="14"/>
      <c r="B905" s="249"/>
      <c r="C905" s="250"/>
      <c r="D905" s="232" t="s">
        <v>136</v>
      </c>
      <c r="E905" s="251" t="s">
        <v>1</v>
      </c>
      <c r="F905" s="252" t="s">
        <v>984</v>
      </c>
      <c r="G905" s="250"/>
      <c r="H905" s="253">
        <v>148.46000000000001</v>
      </c>
      <c r="I905" s="254"/>
      <c r="J905" s="250"/>
      <c r="K905" s="250"/>
      <c r="L905" s="255"/>
      <c r="M905" s="256"/>
      <c r="N905" s="257"/>
      <c r="O905" s="257"/>
      <c r="P905" s="257"/>
      <c r="Q905" s="257"/>
      <c r="R905" s="257"/>
      <c r="S905" s="257"/>
      <c r="T905" s="258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9" t="s">
        <v>136</v>
      </c>
      <c r="AU905" s="259" t="s">
        <v>83</v>
      </c>
      <c r="AV905" s="14" t="s">
        <v>83</v>
      </c>
      <c r="AW905" s="14" t="s">
        <v>30</v>
      </c>
      <c r="AX905" s="14" t="s">
        <v>73</v>
      </c>
      <c r="AY905" s="259" t="s">
        <v>123</v>
      </c>
    </row>
    <row r="906" s="13" customFormat="1">
      <c r="A906" s="13"/>
      <c r="B906" s="239"/>
      <c r="C906" s="240"/>
      <c r="D906" s="232" t="s">
        <v>136</v>
      </c>
      <c r="E906" s="241" t="s">
        <v>1</v>
      </c>
      <c r="F906" s="242" t="s">
        <v>985</v>
      </c>
      <c r="G906" s="240"/>
      <c r="H906" s="241" t="s">
        <v>1</v>
      </c>
      <c r="I906" s="243"/>
      <c r="J906" s="240"/>
      <c r="K906" s="240"/>
      <c r="L906" s="244"/>
      <c r="M906" s="245"/>
      <c r="N906" s="246"/>
      <c r="O906" s="246"/>
      <c r="P906" s="246"/>
      <c r="Q906" s="246"/>
      <c r="R906" s="246"/>
      <c r="S906" s="246"/>
      <c r="T906" s="247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8" t="s">
        <v>136</v>
      </c>
      <c r="AU906" s="248" t="s">
        <v>83</v>
      </c>
      <c r="AV906" s="13" t="s">
        <v>81</v>
      </c>
      <c r="AW906" s="13" t="s">
        <v>30</v>
      </c>
      <c r="AX906" s="13" t="s">
        <v>73</v>
      </c>
      <c r="AY906" s="248" t="s">
        <v>123</v>
      </c>
    </row>
    <row r="907" s="14" customFormat="1">
      <c r="A907" s="14"/>
      <c r="B907" s="249"/>
      <c r="C907" s="250"/>
      <c r="D907" s="232" t="s">
        <v>136</v>
      </c>
      <c r="E907" s="251" t="s">
        <v>1</v>
      </c>
      <c r="F907" s="252" t="s">
        <v>986</v>
      </c>
      <c r="G907" s="250"/>
      <c r="H907" s="253">
        <v>40.950000000000003</v>
      </c>
      <c r="I907" s="254"/>
      <c r="J907" s="250"/>
      <c r="K907" s="250"/>
      <c r="L907" s="255"/>
      <c r="M907" s="256"/>
      <c r="N907" s="257"/>
      <c r="O907" s="257"/>
      <c r="P907" s="257"/>
      <c r="Q907" s="257"/>
      <c r="R907" s="257"/>
      <c r="S907" s="257"/>
      <c r="T907" s="258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9" t="s">
        <v>136</v>
      </c>
      <c r="AU907" s="259" t="s">
        <v>83</v>
      </c>
      <c r="AV907" s="14" t="s">
        <v>83</v>
      </c>
      <c r="AW907" s="14" t="s">
        <v>30</v>
      </c>
      <c r="AX907" s="14" t="s">
        <v>73</v>
      </c>
      <c r="AY907" s="259" t="s">
        <v>123</v>
      </c>
    </row>
    <row r="908" s="13" customFormat="1">
      <c r="A908" s="13"/>
      <c r="B908" s="239"/>
      <c r="C908" s="240"/>
      <c r="D908" s="232" t="s">
        <v>136</v>
      </c>
      <c r="E908" s="241" t="s">
        <v>1</v>
      </c>
      <c r="F908" s="242" t="s">
        <v>987</v>
      </c>
      <c r="G908" s="240"/>
      <c r="H908" s="241" t="s">
        <v>1</v>
      </c>
      <c r="I908" s="243"/>
      <c r="J908" s="240"/>
      <c r="K908" s="240"/>
      <c r="L908" s="244"/>
      <c r="M908" s="245"/>
      <c r="N908" s="246"/>
      <c r="O908" s="246"/>
      <c r="P908" s="246"/>
      <c r="Q908" s="246"/>
      <c r="R908" s="246"/>
      <c r="S908" s="246"/>
      <c r="T908" s="247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8" t="s">
        <v>136</v>
      </c>
      <c r="AU908" s="248" t="s">
        <v>83</v>
      </c>
      <c r="AV908" s="13" t="s">
        <v>81</v>
      </c>
      <c r="AW908" s="13" t="s">
        <v>30</v>
      </c>
      <c r="AX908" s="13" t="s">
        <v>73</v>
      </c>
      <c r="AY908" s="248" t="s">
        <v>123</v>
      </c>
    </row>
    <row r="909" s="14" customFormat="1">
      <c r="A909" s="14"/>
      <c r="B909" s="249"/>
      <c r="C909" s="250"/>
      <c r="D909" s="232" t="s">
        <v>136</v>
      </c>
      <c r="E909" s="251" t="s">
        <v>1</v>
      </c>
      <c r="F909" s="252" t="s">
        <v>986</v>
      </c>
      <c r="G909" s="250"/>
      <c r="H909" s="253">
        <v>40.950000000000003</v>
      </c>
      <c r="I909" s="254"/>
      <c r="J909" s="250"/>
      <c r="K909" s="250"/>
      <c r="L909" s="255"/>
      <c r="M909" s="256"/>
      <c r="N909" s="257"/>
      <c r="O909" s="257"/>
      <c r="P909" s="257"/>
      <c r="Q909" s="257"/>
      <c r="R909" s="257"/>
      <c r="S909" s="257"/>
      <c r="T909" s="258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9" t="s">
        <v>136</v>
      </c>
      <c r="AU909" s="259" t="s">
        <v>83</v>
      </c>
      <c r="AV909" s="14" t="s">
        <v>83</v>
      </c>
      <c r="AW909" s="14" t="s">
        <v>30</v>
      </c>
      <c r="AX909" s="14" t="s">
        <v>73</v>
      </c>
      <c r="AY909" s="259" t="s">
        <v>123</v>
      </c>
    </row>
    <row r="910" s="13" customFormat="1">
      <c r="A910" s="13"/>
      <c r="B910" s="239"/>
      <c r="C910" s="240"/>
      <c r="D910" s="232" t="s">
        <v>136</v>
      </c>
      <c r="E910" s="241" t="s">
        <v>1</v>
      </c>
      <c r="F910" s="242" t="s">
        <v>988</v>
      </c>
      <c r="G910" s="240"/>
      <c r="H910" s="241" t="s">
        <v>1</v>
      </c>
      <c r="I910" s="243"/>
      <c r="J910" s="240"/>
      <c r="K910" s="240"/>
      <c r="L910" s="244"/>
      <c r="M910" s="245"/>
      <c r="N910" s="246"/>
      <c r="O910" s="246"/>
      <c r="P910" s="246"/>
      <c r="Q910" s="246"/>
      <c r="R910" s="246"/>
      <c r="S910" s="246"/>
      <c r="T910" s="247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8" t="s">
        <v>136</v>
      </c>
      <c r="AU910" s="248" t="s">
        <v>83</v>
      </c>
      <c r="AV910" s="13" t="s">
        <v>81</v>
      </c>
      <c r="AW910" s="13" t="s">
        <v>30</v>
      </c>
      <c r="AX910" s="13" t="s">
        <v>73</v>
      </c>
      <c r="AY910" s="248" t="s">
        <v>123</v>
      </c>
    </row>
    <row r="911" s="14" customFormat="1">
      <c r="A911" s="14"/>
      <c r="B911" s="249"/>
      <c r="C911" s="250"/>
      <c r="D911" s="232" t="s">
        <v>136</v>
      </c>
      <c r="E911" s="251" t="s">
        <v>1</v>
      </c>
      <c r="F911" s="252" t="s">
        <v>989</v>
      </c>
      <c r="G911" s="250"/>
      <c r="H911" s="253">
        <v>317.58600000000001</v>
      </c>
      <c r="I911" s="254"/>
      <c r="J911" s="250"/>
      <c r="K911" s="250"/>
      <c r="L911" s="255"/>
      <c r="M911" s="256"/>
      <c r="N911" s="257"/>
      <c r="O911" s="257"/>
      <c r="P911" s="257"/>
      <c r="Q911" s="257"/>
      <c r="R911" s="257"/>
      <c r="S911" s="257"/>
      <c r="T911" s="258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9" t="s">
        <v>136</v>
      </c>
      <c r="AU911" s="259" t="s">
        <v>83</v>
      </c>
      <c r="AV911" s="14" t="s">
        <v>83</v>
      </c>
      <c r="AW911" s="14" t="s">
        <v>30</v>
      </c>
      <c r="AX911" s="14" t="s">
        <v>73</v>
      </c>
      <c r="AY911" s="259" t="s">
        <v>123</v>
      </c>
    </row>
    <row r="912" s="15" customFormat="1">
      <c r="A912" s="15"/>
      <c r="B912" s="260"/>
      <c r="C912" s="261"/>
      <c r="D912" s="232" t="s">
        <v>136</v>
      </c>
      <c r="E912" s="262" t="s">
        <v>1</v>
      </c>
      <c r="F912" s="263" t="s">
        <v>139</v>
      </c>
      <c r="G912" s="261"/>
      <c r="H912" s="264">
        <v>547.94600000000003</v>
      </c>
      <c r="I912" s="265"/>
      <c r="J912" s="261"/>
      <c r="K912" s="261"/>
      <c r="L912" s="266"/>
      <c r="M912" s="267"/>
      <c r="N912" s="268"/>
      <c r="O912" s="268"/>
      <c r="P912" s="268"/>
      <c r="Q912" s="268"/>
      <c r="R912" s="268"/>
      <c r="S912" s="268"/>
      <c r="T912" s="269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70" t="s">
        <v>136</v>
      </c>
      <c r="AU912" s="270" t="s">
        <v>83</v>
      </c>
      <c r="AV912" s="15" t="s">
        <v>130</v>
      </c>
      <c r="AW912" s="15" t="s">
        <v>30</v>
      </c>
      <c r="AX912" s="15" t="s">
        <v>81</v>
      </c>
      <c r="AY912" s="270" t="s">
        <v>123</v>
      </c>
    </row>
    <row r="913" s="2" customFormat="1" ht="24.15" customHeight="1">
      <c r="A913" s="39"/>
      <c r="B913" s="40"/>
      <c r="C913" s="219" t="s">
        <v>990</v>
      </c>
      <c r="D913" s="219" t="s">
        <v>125</v>
      </c>
      <c r="E913" s="220" t="s">
        <v>991</v>
      </c>
      <c r="F913" s="221" t="s">
        <v>992</v>
      </c>
      <c r="G913" s="222" t="s">
        <v>128</v>
      </c>
      <c r="H913" s="223">
        <v>1095.8920000000001</v>
      </c>
      <c r="I913" s="224"/>
      <c r="J913" s="225">
        <f>ROUND(I913*H913,2)</f>
        <v>0</v>
      </c>
      <c r="K913" s="221" t="s">
        <v>129</v>
      </c>
      <c r="L913" s="45"/>
      <c r="M913" s="226" t="s">
        <v>1</v>
      </c>
      <c r="N913" s="227" t="s">
        <v>38</v>
      </c>
      <c r="O913" s="92"/>
      <c r="P913" s="228">
        <f>O913*H913</f>
        <v>0</v>
      </c>
      <c r="Q913" s="228">
        <v>0</v>
      </c>
      <c r="R913" s="228">
        <f>Q913*H913</f>
        <v>0</v>
      </c>
      <c r="S913" s="228">
        <v>0</v>
      </c>
      <c r="T913" s="229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0" t="s">
        <v>130</v>
      </c>
      <c r="AT913" s="230" t="s">
        <v>125</v>
      </c>
      <c r="AU913" s="230" t="s">
        <v>83</v>
      </c>
      <c r="AY913" s="18" t="s">
        <v>123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8" t="s">
        <v>81</v>
      </c>
      <c r="BK913" s="231">
        <f>ROUND(I913*H913,2)</f>
        <v>0</v>
      </c>
      <c r="BL913" s="18" t="s">
        <v>130</v>
      </c>
      <c r="BM913" s="230" t="s">
        <v>993</v>
      </c>
    </row>
    <row r="914" s="2" customFormat="1">
      <c r="A914" s="39"/>
      <c r="B914" s="40"/>
      <c r="C914" s="41"/>
      <c r="D914" s="232" t="s">
        <v>132</v>
      </c>
      <c r="E914" s="41"/>
      <c r="F914" s="233" t="s">
        <v>994</v>
      </c>
      <c r="G914" s="41"/>
      <c r="H914" s="41"/>
      <c r="I914" s="234"/>
      <c r="J914" s="41"/>
      <c r="K914" s="41"/>
      <c r="L914" s="45"/>
      <c r="M914" s="235"/>
      <c r="N914" s="236"/>
      <c r="O914" s="92"/>
      <c r="P914" s="92"/>
      <c r="Q914" s="92"/>
      <c r="R914" s="92"/>
      <c r="S914" s="92"/>
      <c r="T914" s="93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T914" s="18" t="s">
        <v>132</v>
      </c>
      <c r="AU914" s="18" t="s">
        <v>83</v>
      </c>
    </row>
    <row r="915" s="2" customFormat="1">
      <c r="A915" s="39"/>
      <c r="B915" s="40"/>
      <c r="C915" s="41"/>
      <c r="D915" s="237" t="s">
        <v>134</v>
      </c>
      <c r="E915" s="41"/>
      <c r="F915" s="238" t="s">
        <v>995</v>
      </c>
      <c r="G915" s="41"/>
      <c r="H915" s="41"/>
      <c r="I915" s="234"/>
      <c r="J915" s="41"/>
      <c r="K915" s="41"/>
      <c r="L915" s="45"/>
      <c r="M915" s="235"/>
      <c r="N915" s="236"/>
      <c r="O915" s="92"/>
      <c r="P915" s="92"/>
      <c r="Q915" s="92"/>
      <c r="R915" s="92"/>
      <c r="S915" s="92"/>
      <c r="T915" s="93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T915" s="18" t="s">
        <v>134</v>
      </c>
      <c r="AU915" s="18" t="s">
        <v>83</v>
      </c>
    </row>
    <row r="916" s="2" customFormat="1">
      <c r="A916" s="39"/>
      <c r="B916" s="40"/>
      <c r="C916" s="41"/>
      <c r="D916" s="232" t="s">
        <v>206</v>
      </c>
      <c r="E916" s="41"/>
      <c r="F916" s="271" t="s">
        <v>996</v>
      </c>
      <c r="G916" s="41"/>
      <c r="H916" s="41"/>
      <c r="I916" s="234"/>
      <c r="J916" s="41"/>
      <c r="K916" s="41"/>
      <c r="L916" s="45"/>
      <c r="M916" s="235"/>
      <c r="N916" s="236"/>
      <c r="O916" s="92"/>
      <c r="P916" s="92"/>
      <c r="Q916" s="92"/>
      <c r="R916" s="92"/>
      <c r="S916" s="92"/>
      <c r="T916" s="93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206</v>
      </c>
      <c r="AU916" s="18" t="s">
        <v>83</v>
      </c>
    </row>
    <row r="917" s="14" customFormat="1">
      <c r="A917" s="14"/>
      <c r="B917" s="249"/>
      <c r="C917" s="250"/>
      <c r="D917" s="232" t="s">
        <v>136</v>
      </c>
      <c r="E917" s="251" t="s">
        <v>1</v>
      </c>
      <c r="F917" s="252" t="s">
        <v>997</v>
      </c>
      <c r="G917" s="250"/>
      <c r="H917" s="253">
        <v>1095.8920000000001</v>
      </c>
      <c r="I917" s="254"/>
      <c r="J917" s="250"/>
      <c r="K917" s="250"/>
      <c r="L917" s="255"/>
      <c r="M917" s="256"/>
      <c r="N917" s="257"/>
      <c r="O917" s="257"/>
      <c r="P917" s="257"/>
      <c r="Q917" s="257"/>
      <c r="R917" s="257"/>
      <c r="S917" s="257"/>
      <c r="T917" s="258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9" t="s">
        <v>136</v>
      </c>
      <c r="AU917" s="259" t="s">
        <v>83</v>
      </c>
      <c r="AV917" s="14" t="s">
        <v>83</v>
      </c>
      <c r="AW917" s="14" t="s">
        <v>30</v>
      </c>
      <c r="AX917" s="14" t="s">
        <v>81</v>
      </c>
      <c r="AY917" s="259" t="s">
        <v>123</v>
      </c>
    </row>
    <row r="918" s="2" customFormat="1" ht="24.15" customHeight="1">
      <c r="A918" s="39"/>
      <c r="B918" s="40"/>
      <c r="C918" s="219" t="s">
        <v>998</v>
      </c>
      <c r="D918" s="219" t="s">
        <v>125</v>
      </c>
      <c r="E918" s="220" t="s">
        <v>999</v>
      </c>
      <c r="F918" s="221" t="s">
        <v>1000</v>
      </c>
      <c r="G918" s="222" t="s">
        <v>179</v>
      </c>
      <c r="H918" s="223">
        <v>1206.826</v>
      </c>
      <c r="I918" s="224"/>
      <c r="J918" s="225">
        <f>ROUND(I918*H918,2)</f>
        <v>0</v>
      </c>
      <c r="K918" s="221" t="s">
        <v>129</v>
      </c>
      <c r="L918" s="45"/>
      <c r="M918" s="226" t="s">
        <v>1</v>
      </c>
      <c r="N918" s="227" t="s">
        <v>38</v>
      </c>
      <c r="O918" s="92"/>
      <c r="P918" s="228">
        <f>O918*H918</f>
        <v>0</v>
      </c>
      <c r="Q918" s="228">
        <v>0</v>
      </c>
      <c r="R918" s="228">
        <f>Q918*H918</f>
        <v>0</v>
      </c>
      <c r="S918" s="228">
        <v>0</v>
      </c>
      <c r="T918" s="229">
        <f>S918*H918</f>
        <v>0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30" t="s">
        <v>130</v>
      </c>
      <c r="AT918" s="230" t="s">
        <v>125</v>
      </c>
      <c r="AU918" s="230" t="s">
        <v>83</v>
      </c>
      <c r="AY918" s="18" t="s">
        <v>123</v>
      </c>
      <c r="BE918" s="231">
        <f>IF(N918="základní",J918,0)</f>
        <v>0</v>
      </c>
      <c r="BF918" s="231">
        <f>IF(N918="snížená",J918,0)</f>
        <v>0</v>
      </c>
      <c r="BG918" s="231">
        <f>IF(N918="zákl. přenesená",J918,0)</f>
        <v>0</v>
      </c>
      <c r="BH918" s="231">
        <f>IF(N918="sníž. přenesená",J918,0)</f>
        <v>0</v>
      </c>
      <c r="BI918" s="231">
        <f>IF(N918="nulová",J918,0)</f>
        <v>0</v>
      </c>
      <c r="BJ918" s="18" t="s">
        <v>81</v>
      </c>
      <c r="BK918" s="231">
        <f>ROUND(I918*H918,2)</f>
        <v>0</v>
      </c>
      <c r="BL918" s="18" t="s">
        <v>130</v>
      </c>
      <c r="BM918" s="230" t="s">
        <v>1001</v>
      </c>
    </row>
    <row r="919" s="2" customFormat="1">
      <c r="A919" s="39"/>
      <c r="B919" s="40"/>
      <c r="C919" s="41"/>
      <c r="D919" s="232" t="s">
        <v>132</v>
      </c>
      <c r="E919" s="41"/>
      <c r="F919" s="233" t="s">
        <v>1002</v>
      </c>
      <c r="G919" s="41"/>
      <c r="H919" s="41"/>
      <c r="I919" s="234"/>
      <c r="J919" s="41"/>
      <c r="K919" s="41"/>
      <c r="L919" s="45"/>
      <c r="M919" s="235"/>
      <c r="N919" s="236"/>
      <c r="O919" s="92"/>
      <c r="P919" s="92"/>
      <c r="Q919" s="92"/>
      <c r="R919" s="92"/>
      <c r="S919" s="92"/>
      <c r="T919" s="93"/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T919" s="18" t="s">
        <v>132</v>
      </c>
      <c r="AU919" s="18" t="s">
        <v>83</v>
      </c>
    </row>
    <row r="920" s="2" customFormat="1">
      <c r="A920" s="39"/>
      <c r="B920" s="40"/>
      <c r="C920" s="41"/>
      <c r="D920" s="237" t="s">
        <v>134</v>
      </c>
      <c r="E920" s="41"/>
      <c r="F920" s="238" t="s">
        <v>1003</v>
      </c>
      <c r="G920" s="41"/>
      <c r="H920" s="41"/>
      <c r="I920" s="234"/>
      <c r="J920" s="41"/>
      <c r="K920" s="41"/>
      <c r="L920" s="45"/>
      <c r="M920" s="235"/>
      <c r="N920" s="236"/>
      <c r="O920" s="92"/>
      <c r="P920" s="92"/>
      <c r="Q920" s="92"/>
      <c r="R920" s="92"/>
      <c r="S920" s="92"/>
      <c r="T920" s="93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134</v>
      </c>
      <c r="AU920" s="18" t="s">
        <v>83</v>
      </c>
    </row>
    <row r="921" s="13" customFormat="1">
      <c r="A921" s="13"/>
      <c r="B921" s="239"/>
      <c r="C921" s="240"/>
      <c r="D921" s="232" t="s">
        <v>136</v>
      </c>
      <c r="E921" s="241" t="s">
        <v>1</v>
      </c>
      <c r="F921" s="242" t="s">
        <v>1004</v>
      </c>
      <c r="G921" s="240"/>
      <c r="H921" s="241" t="s">
        <v>1</v>
      </c>
      <c r="I921" s="243"/>
      <c r="J921" s="240"/>
      <c r="K921" s="240"/>
      <c r="L921" s="244"/>
      <c r="M921" s="245"/>
      <c r="N921" s="246"/>
      <c r="O921" s="246"/>
      <c r="P921" s="246"/>
      <c r="Q921" s="246"/>
      <c r="R921" s="246"/>
      <c r="S921" s="246"/>
      <c r="T921" s="247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8" t="s">
        <v>136</v>
      </c>
      <c r="AU921" s="248" t="s">
        <v>83</v>
      </c>
      <c r="AV921" s="13" t="s">
        <v>81</v>
      </c>
      <c r="AW921" s="13" t="s">
        <v>30</v>
      </c>
      <c r="AX921" s="13" t="s">
        <v>73</v>
      </c>
      <c r="AY921" s="248" t="s">
        <v>123</v>
      </c>
    </row>
    <row r="922" s="14" customFormat="1">
      <c r="A922" s="14"/>
      <c r="B922" s="249"/>
      <c r="C922" s="250"/>
      <c r="D922" s="232" t="s">
        <v>136</v>
      </c>
      <c r="E922" s="251" t="s">
        <v>1</v>
      </c>
      <c r="F922" s="252" t="s">
        <v>1005</v>
      </c>
      <c r="G922" s="250"/>
      <c r="H922" s="253">
        <v>1206.826</v>
      </c>
      <c r="I922" s="254"/>
      <c r="J922" s="250"/>
      <c r="K922" s="250"/>
      <c r="L922" s="255"/>
      <c r="M922" s="256"/>
      <c r="N922" s="257"/>
      <c r="O922" s="257"/>
      <c r="P922" s="257"/>
      <c r="Q922" s="257"/>
      <c r="R922" s="257"/>
      <c r="S922" s="257"/>
      <c r="T922" s="258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9" t="s">
        <v>136</v>
      </c>
      <c r="AU922" s="259" t="s">
        <v>83</v>
      </c>
      <c r="AV922" s="14" t="s">
        <v>83</v>
      </c>
      <c r="AW922" s="14" t="s">
        <v>30</v>
      </c>
      <c r="AX922" s="14" t="s">
        <v>81</v>
      </c>
      <c r="AY922" s="259" t="s">
        <v>123</v>
      </c>
    </row>
    <row r="923" s="2" customFormat="1" ht="24.15" customHeight="1">
      <c r="A923" s="39"/>
      <c r="B923" s="40"/>
      <c r="C923" s="219" t="s">
        <v>1006</v>
      </c>
      <c r="D923" s="219" t="s">
        <v>125</v>
      </c>
      <c r="E923" s="220" t="s">
        <v>1007</v>
      </c>
      <c r="F923" s="221" t="s">
        <v>1008</v>
      </c>
      <c r="G923" s="222" t="s">
        <v>179</v>
      </c>
      <c r="H923" s="223">
        <v>2413.652</v>
      </c>
      <c r="I923" s="224"/>
      <c r="J923" s="225">
        <f>ROUND(I923*H923,2)</f>
        <v>0</v>
      </c>
      <c r="K923" s="221" t="s">
        <v>129</v>
      </c>
      <c r="L923" s="45"/>
      <c r="M923" s="226" t="s">
        <v>1</v>
      </c>
      <c r="N923" s="227" t="s">
        <v>38</v>
      </c>
      <c r="O923" s="92"/>
      <c r="P923" s="228">
        <f>O923*H923</f>
        <v>0</v>
      </c>
      <c r="Q923" s="228">
        <v>0</v>
      </c>
      <c r="R923" s="228">
        <f>Q923*H923</f>
        <v>0</v>
      </c>
      <c r="S923" s="228">
        <v>0</v>
      </c>
      <c r="T923" s="229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30" t="s">
        <v>130</v>
      </c>
      <c r="AT923" s="230" t="s">
        <v>125</v>
      </c>
      <c r="AU923" s="230" t="s">
        <v>83</v>
      </c>
      <c r="AY923" s="18" t="s">
        <v>123</v>
      </c>
      <c r="BE923" s="231">
        <f>IF(N923="základní",J923,0)</f>
        <v>0</v>
      </c>
      <c r="BF923" s="231">
        <f>IF(N923="snížená",J923,0)</f>
        <v>0</v>
      </c>
      <c r="BG923" s="231">
        <f>IF(N923="zákl. přenesená",J923,0)</f>
        <v>0</v>
      </c>
      <c r="BH923" s="231">
        <f>IF(N923="sníž. přenesená",J923,0)</f>
        <v>0</v>
      </c>
      <c r="BI923" s="231">
        <f>IF(N923="nulová",J923,0)</f>
        <v>0</v>
      </c>
      <c r="BJ923" s="18" t="s">
        <v>81</v>
      </c>
      <c r="BK923" s="231">
        <f>ROUND(I923*H923,2)</f>
        <v>0</v>
      </c>
      <c r="BL923" s="18" t="s">
        <v>130</v>
      </c>
      <c r="BM923" s="230" t="s">
        <v>1009</v>
      </c>
    </row>
    <row r="924" s="2" customFormat="1">
      <c r="A924" s="39"/>
      <c r="B924" s="40"/>
      <c r="C924" s="41"/>
      <c r="D924" s="232" t="s">
        <v>132</v>
      </c>
      <c r="E924" s="41"/>
      <c r="F924" s="233" t="s">
        <v>1010</v>
      </c>
      <c r="G924" s="41"/>
      <c r="H924" s="41"/>
      <c r="I924" s="234"/>
      <c r="J924" s="41"/>
      <c r="K924" s="41"/>
      <c r="L924" s="45"/>
      <c r="M924" s="235"/>
      <c r="N924" s="236"/>
      <c r="O924" s="92"/>
      <c r="P924" s="92"/>
      <c r="Q924" s="92"/>
      <c r="R924" s="92"/>
      <c r="S924" s="92"/>
      <c r="T924" s="93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132</v>
      </c>
      <c r="AU924" s="18" t="s">
        <v>83</v>
      </c>
    </row>
    <row r="925" s="2" customFormat="1">
      <c r="A925" s="39"/>
      <c r="B925" s="40"/>
      <c r="C925" s="41"/>
      <c r="D925" s="237" t="s">
        <v>134</v>
      </c>
      <c r="E925" s="41"/>
      <c r="F925" s="238" t="s">
        <v>1011</v>
      </c>
      <c r="G925" s="41"/>
      <c r="H925" s="41"/>
      <c r="I925" s="234"/>
      <c r="J925" s="41"/>
      <c r="K925" s="41"/>
      <c r="L925" s="45"/>
      <c r="M925" s="235"/>
      <c r="N925" s="236"/>
      <c r="O925" s="92"/>
      <c r="P925" s="92"/>
      <c r="Q925" s="92"/>
      <c r="R925" s="92"/>
      <c r="S925" s="92"/>
      <c r="T925" s="93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T925" s="18" t="s">
        <v>134</v>
      </c>
      <c r="AU925" s="18" t="s">
        <v>83</v>
      </c>
    </row>
    <row r="926" s="2" customFormat="1">
      <c r="A926" s="39"/>
      <c r="B926" s="40"/>
      <c r="C926" s="41"/>
      <c r="D926" s="232" t="s">
        <v>206</v>
      </c>
      <c r="E926" s="41"/>
      <c r="F926" s="271" t="s">
        <v>996</v>
      </c>
      <c r="G926" s="41"/>
      <c r="H926" s="41"/>
      <c r="I926" s="234"/>
      <c r="J926" s="41"/>
      <c r="K926" s="41"/>
      <c r="L926" s="45"/>
      <c r="M926" s="235"/>
      <c r="N926" s="236"/>
      <c r="O926" s="92"/>
      <c r="P926" s="92"/>
      <c r="Q926" s="92"/>
      <c r="R926" s="92"/>
      <c r="S926" s="92"/>
      <c r="T926" s="93"/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T926" s="18" t="s">
        <v>206</v>
      </c>
      <c r="AU926" s="18" t="s">
        <v>83</v>
      </c>
    </row>
    <row r="927" s="14" customFormat="1">
      <c r="A927" s="14"/>
      <c r="B927" s="249"/>
      <c r="C927" s="250"/>
      <c r="D927" s="232" t="s">
        <v>136</v>
      </c>
      <c r="E927" s="251" t="s">
        <v>1</v>
      </c>
      <c r="F927" s="252" t="s">
        <v>1012</v>
      </c>
      <c r="G927" s="250"/>
      <c r="H927" s="253">
        <v>2413.652</v>
      </c>
      <c r="I927" s="254"/>
      <c r="J927" s="250"/>
      <c r="K927" s="250"/>
      <c r="L927" s="255"/>
      <c r="M927" s="256"/>
      <c r="N927" s="257"/>
      <c r="O927" s="257"/>
      <c r="P927" s="257"/>
      <c r="Q927" s="257"/>
      <c r="R927" s="257"/>
      <c r="S927" s="257"/>
      <c r="T927" s="258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9" t="s">
        <v>136</v>
      </c>
      <c r="AU927" s="259" t="s">
        <v>83</v>
      </c>
      <c r="AV927" s="14" t="s">
        <v>83</v>
      </c>
      <c r="AW927" s="14" t="s">
        <v>30</v>
      </c>
      <c r="AX927" s="14" t="s">
        <v>81</v>
      </c>
      <c r="AY927" s="259" t="s">
        <v>123</v>
      </c>
    </row>
    <row r="928" s="12" customFormat="1" ht="22.8" customHeight="1">
      <c r="A928" s="12"/>
      <c r="B928" s="203"/>
      <c r="C928" s="204"/>
      <c r="D928" s="205" t="s">
        <v>72</v>
      </c>
      <c r="E928" s="217" t="s">
        <v>1013</v>
      </c>
      <c r="F928" s="217" t="s">
        <v>1014</v>
      </c>
      <c r="G928" s="204"/>
      <c r="H928" s="204"/>
      <c r="I928" s="207"/>
      <c r="J928" s="218">
        <f>BK928</f>
        <v>0</v>
      </c>
      <c r="K928" s="204"/>
      <c r="L928" s="209"/>
      <c r="M928" s="210"/>
      <c r="N928" s="211"/>
      <c r="O928" s="211"/>
      <c r="P928" s="212">
        <f>SUM(P929:P996)</f>
        <v>0</v>
      </c>
      <c r="Q928" s="211"/>
      <c r="R928" s="212">
        <f>SUM(R929:R996)</f>
        <v>0</v>
      </c>
      <c r="S928" s="211"/>
      <c r="T928" s="213">
        <f>SUM(T929:T996)</f>
        <v>0</v>
      </c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R928" s="214" t="s">
        <v>81</v>
      </c>
      <c r="AT928" s="215" t="s">
        <v>72</v>
      </c>
      <c r="AU928" s="215" t="s">
        <v>81</v>
      </c>
      <c r="AY928" s="214" t="s">
        <v>123</v>
      </c>
      <c r="BK928" s="216">
        <f>SUM(BK929:BK996)</f>
        <v>0</v>
      </c>
    </row>
    <row r="929" s="2" customFormat="1" ht="33" customHeight="1">
      <c r="A929" s="39"/>
      <c r="B929" s="40"/>
      <c r="C929" s="219" t="s">
        <v>1015</v>
      </c>
      <c r="D929" s="219" t="s">
        <v>125</v>
      </c>
      <c r="E929" s="220" t="s">
        <v>1016</v>
      </c>
      <c r="F929" s="221" t="s">
        <v>1017</v>
      </c>
      <c r="G929" s="222" t="s">
        <v>202</v>
      </c>
      <c r="H929" s="223">
        <v>3.218</v>
      </c>
      <c r="I929" s="224"/>
      <c r="J929" s="225">
        <f>ROUND(I929*H929,2)</f>
        <v>0</v>
      </c>
      <c r="K929" s="221" t="s">
        <v>129</v>
      </c>
      <c r="L929" s="45"/>
      <c r="M929" s="226" t="s">
        <v>1</v>
      </c>
      <c r="N929" s="227" t="s">
        <v>38</v>
      </c>
      <c r="O929" s="92"/>
      <c r="P929" s="228">
        <f>O929*H929</f>
        <v>0</v>
      </c>
      <c r="Q929" s="228">
        <v>0</v>
      </c>
      <c r="R929" s="228">
        <f>Q929*H929</f>
        <v>0</v>
      </c>
      <c r="S929" s="228">
        <v>0</v>
      </c>
      <c r="T929" s="229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0" t="s">
        <v>130</v>
      </c>
      <c r="AT929" s="230" t="s">
        <v>125</v>
      </c>
      <c r="AU929" s="230" t="s">
        <v>83</v>
      </c>
      <c r="AY929" s="18" t="s">
        <v>123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8" t="s">
        <v>81</v>
      </c>
      <c r="BK929" s="231">
        <f>ROUND(I929*H929,2)</f>
        <v>0</v>
      </c>
      <c r="BL929" s="18" t="s">
        <v>130</v>
      </c>
      <c r="BM929" s="230" t="s">
        <v>1018</v>
      </c>
    </row>
    <row r="930" s="2" customFormat="1">
      <c r="A930" s="39"/>
      <c r="B930" s="40"/>
      <c r="C930" s="41"/>
      <c r="D930" s="232" t="s">
        <v>132</v>
      </c>
      <c r="E930" s="41"/>
      <c r="F930" s="233" t="s">
        <v>1019</v>
      </c>
      <c r="G930" s="41"/>
      <c r="H930" s="41"/>
      <c r="I930" s="234"/>
      <c r="J930" s="41"/>
      <c r="K930" s="41"/>
      <c r="L930" s="45"/>
      <c r="M930" s="235"/>
      <c r="N930" s="236"/>
      <c r="O930" s="92"/>
      <c r="P930" s="92"/>
      <c r="Q930" s="92"/>
      <c r="R930" s="92"/>
      <c r="S930" s="92"/>
      <c r="T930" s="93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132</v>
      </c>
      <c r="AU930" s="18" t="s">
        <v>83</v>
      </c>
    </row>
    <row r="931" s="2" customFormat="1">
      <c r="A931" s="39"/>
      <c r="B931" s="40"/>
      <c r="C931" s="41"/>
      <c r="D931" s="237" t="s">
        <v>134</v>
      </c>
      <c r="E931" s="41"/>
      <c r="F931" s="238" t="s">
        <v>1020</v>
      </c>
      <c r="G931" s="41"/>
      <c r="H931" s="41"/>
      <c r="I931" s="234"/>
      <c r="J931" s="41"/>
      <c r="K931" s="41"/>
      <c r="L931" s="45"/>
      <c r="M931" s="235"/>
      <c r="N931" s="236"/>
      <c r="O931" s="92"/>
      <c r="P931" s="92"/>
      <c r="Q931" s="92"/>
      <c r="R931" s="92"/>
      <c r="S931" s="92"/>
      <c r="T931" s="93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134</v>
      </c>
      <c r="AU931" s="18" t="s">
        <v>83</v>
      </c>
    </row>
    <row r="932" s="13" customFormat="1">
      <c r="A932" s="13"/>
      <c r="B932" s="239"/>
      <c r="C932" s="240"/>
      <c r="D932" s="232" t="s">
        <v>136</v>
      </c>
      <c r="E932" s="241" t="s">
        <v>1</v>
      </c>
      <c r="F932" s="242" t="s">
        <v>1021</v>
      </c>
      <c r="G932" s="240"/>
      <c r="H932" s="241" t="s">
        <v>1</v>
      </c>
      <c r="I932" s="243"/>
      <c r="J932" s="240"/>
      <c r="K932" s="240"/>
      <c r="L932" s="244"/>
      <c r="M932" s="245"/>
      <c r="N932" s="246"/>
      <c r="O932" s="246"/>
      <c r="P932" s="246"/>
      <c r="Q932" s="246"/>
      <c r="R932" s="246"/>
      <c r="S932" s="246"/>
      <c r="T932" s="247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8" t="s">
        <v>136</v>
      </c>
      <c r="AU932" s="248" t="s">
        <v>83</v>
      </c>
      <c r="AV932" s="13" t="s">
        <v>81</v>
      </c>
      <c r="AW932" s="13" t="s">
        <v>30</v>
      </c>
      <c r="AX932" s="13" t="s">
        <v>73</v>
      </c>
      <c r="AY932" s="248" t="s">
        <v>123</v>
      </c>
    </row>
    <row r="933" s="14" customFormat="1">
      <c r="A933" s="14"/>
      <c r="B933" s="249"/>
      <c r="C933" s="250"/>
      <c r="D933" s="232" t="s">
        <v>136</v>
      </c>
      <c r="E933" s="251" t="s">
        <v>1</v>
      </c>
      <c r="F933" s="252" t="s">
        <v>211</v>
      </c>
      <c r="G933" s="250"/>
      <c r="H933" s="253">
        <v>3.218</v>
      </c>
      <c r="I933" s="254"/>
      <c r="J933" s="250"/>
      <c r="K933" s="250"/>
      <c r="L933" s="255"/>
      <c r="M933" s="256"/>
      <c r="N933" s="257"/>
      <c r="O933" s="257"/>
      <c r="P933" s="257"/>
      <c r="Q933" s="257"/>
      <c r="R933" s="257"/>
      <c r="S933" s="257"/>
      <c r="T933" s="258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9" t="s">
        <v>136</v>
      </c>
      <c r="AU933" s="259" t="s">
        <v>83</v>
      </c>
      <c r="AV933" s="14" t="s">
        <v>83</v>
      </c>
      <c r="AW933" s="14" t="s">
        <v>30</v>
      </c>
      <c r="AX933" s="14" t="s">
        <v>73</v>
      </c>
      <c r="AY933" s="259" t="s">
        <v>123</v>
      </c>
    </row>
    <row r="934" s="15" customFormat="1">
      <c r="A934" s="15"/>
      <c r="B934" s="260"/>
      <c r="C934" s="261"/>
      <c r="D934" s="232" t="s">
        <v>136</v>
      </c>
      <c r="E934" s="262" t="s">
        <v>1</v>
      </c>
      <c r="F934" s="263" t="s">
        <v>139</v>
      </c>
      <c r="G934" s="261"/>
      <c r="H934" s="264">
        <v>3.218</v>
      </c>
      <c r="I934" s="265"/>
      <c r="J934" s="261"/>
      <c r="K934" s="261"/>
      <c r="L934" s="266"/>
      <c r="M934" s="267"/>
      <c r="N934" s="268"/>
      <c r="O934" s="268"/>
      <c r="P934" s="268"/>
      <c r="Q934" s="268"/>
      <c r="R934" s="268"/>
      <c r="S934" s="268"/>
      <c r="T934" s="269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70" t="s">
        <v>136</v>
      </c>
      <c r="AU934" s="270" t="s">
        <v>83</v>
      </c>
      <c r="AV934" s="15" t="s">
        <v>130</v>
      </c>
      <c r="AW934" s="15" t="s">
        <v>30</v>
      </c>
      <c r="AX934" s="15" t="s">
        <v>81</v>
      </c>
      <c r="AY934" s="270" t="s">
        <v>123</v>
      </c>
    </row>
    <row r="935" s="2" customFormat="1" ht="37.8" customHeight="1">
      <c r="A935" s="39"/>
      <c r="B935" s="40"/>
      <c r="C935" s="219" t="s">
        <v>1022</v>
      </c>
      <c r="D935" s="219" t="s">
        <v>125</v>
      </c>
      <c r="E935" s="220" t="s">
        <v>1023</v>
      </c>
      <c r="F935" s="221" t="s">
        <v>1024</v>
      </c>
      <c r="G935" s="222" t="s">
        <v>202</v>
      </c>
      <c r="H935" s="223">
        <v>143.31700000000001</v>
      </c>
      <c r="I935" s="224"/>
      <c r="J935" s="225">
        <f>ROUND(I935*H935,2)</f>
        <v>0</v>
      </c>
      <c r="K935" s="221" t="s">
        <v>129</v>
      </c>
      <c r="L935" s="45"/>
      <c r="M935" s="226" t="s">
        <v>1</v>
      </c>
      <c r="N935" s="227" t="s">
        <v>38</v>
      </c>
      <c r="O935" s="92"/>
      <c r="P935" s="228">
        <f>O935*H935</f>
        <v>0</v>
      </c>
      <c r="Q935" s="228">
        <v>0</v>
      </c>
      <c r="R935" s="228">
        <f>Q935*H935</f>
        <v>0</v>
      </c>
      <c r="S935" s="228">
        <v>0</v>
      </c>
      <c r="T935" s="229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0" t="s">
        <v>130</v>
      </c>
      <c r="AT935" s="230" t="s">
        <v>125</v>
      </c>
      <c r="AU935" s="230" t="s">
        <v>83</v>
      </c>
      <c r="AY935" s="18" t="s">
        <v>123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8" t="s">
        <v>81</v>
      </c>
      <c r="BK935" s="231">
        <f>ROUND(I935*H935,2)</f>
        <v>0</v>
      </c>
      <c r="BL935" s="18" t="s">
        <v>130</v>
      </c>
      <c r="BM935" s="230" t="s">
        <v>1025</v>
      </c>
    </row>
    <row r="936" s="2" customFormat="1">
      <c r="A936" s="39"/>
      <c r="B936" s="40"/>
      <c r="C936" s="41"/>
      <c r="D936" s="232" t="s">
        <v>132</v>
      </c>
      <c r="E936" s="41"/>
      <c r="F936" s="233" t="s">
        <v>1026</v>
      </c>
      <c r="G936" s="41"/>
      <c r="H936" s="41"/>
      <c r="I936" s="234"/>
      <c r="J936" s="41"/>
      <c r="K936" s="41"/>
      <c r="L936" s="45"/>
      <c r="M936" s="235"/>
      <c r="N936" s="236"/>
      <c r="O936" s="92"/>
      <c r="P936" s="92"/>
      <c r="Q936" s="92"/>
      <c r="R936" s="92"/>
      <c r="S936" s="92"/>
      <c r="T936" s="93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132</v>
      </c>
      <c r="AU936" s="18" t="s">
        <v>83</v>
      </c>
    </row>
    <row r="937" s="2" customFormat="1">
      <c r="A937" s="39"/>
      <c r="B937" s="40"/>
      <c r="C937" s="41"/>
      <c r="D937" s="237" t="s">
        <v>134</v>
      </c>
      <c r="E937" s="41"/>
      <c r="F937" s="238" t="s">
        <v>1027</v>
      </c>
      <c r="G937" s="41"/>
      <c r="H937" s="41"/>
      <c r="I937" s="234"/>
      <c r="J937" s="41"/>
      <c r="K937" s="41"/>
      <c r="L937" s="45"/>
      <c r="M937" s="235"/>
      <c r="N937" s="236"/>
      <c r="O937" s="92"/>
      <c r="P937" s="92"/>
      <c r="Q937" s="92"/>
      <c r="R937" s="92"/>
      <c r="S937" s="92"/>
      <c r="T937" s="93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134</v>
      </c>
      <c r="AU937" s="18" t="s">
        <v>83</v>
      </c>
    </row>
    <row r="938" s="13" customFormat="1">
      <c r="A938" s="13"/>
      <c r="B938" s="239"/>
      <c r="C938" s="240"/>
      <c r="D938" s="232" t="s">
        <v>136</v>
      </c>
      <c r="E938" s="241" t="s">
        <v>1</v>
      </c>
      <c r="F938" s="242" t="s">
        <v>1028</v>
      </c>
      <c r="G938" s="240"/>
      <c r="H938" s="241" t="s">
        <v>1</v>
      </c>
      <c r="I938" s="243"/>
      <c r="J938" s="240"/>
      <c r="K938" s="240"/>
      <c r="L938" s="244"/>
      <c r="M938" s="245"/>
      <c r="N938" s="246"/>
      <c r="O938" s="246"/>
      <c r="P938" s="246"/>
      <c r="Q938" s="246"/>
      <c r="R938" s="246"/>
      <c r="S938" s="246"/>
      <c r="T938" s="247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8" t="s">
        <v>136</v>
      </c>
      <c r="AU938" s="248" t="s">
        <v>83</v>
      </c>
      <c r="AV938" s="13" t="s">
        <v>81</v>
      </c>
      <c r="AW938" s="13" t="s">
        <v>30</v>
      </c>
      <c r="AX938" s="13" t="s">
        <v>73</v>
      </c>
      <c r="AY938" s="248" t="s">
        <v>123</v>
      </c>
    </row>
    <row r="939" s="14" customFormat="1">
      <c r="A939" s="14"/>
      <c r="B939" s="249"/>
      <c r="C939" s="250"/>
      <c r="D939" s="232" t="s">
        <v>136</v>
      </c>
      <c r="E939" s="251" t="s">
        <v>1</v>
      </c>
      <c r="F939" s="252" t="s">
        <v>1029</v>
      </c>
      <c r="G939" s="250"/>
      <c r="H939" s="253">
        <v>143.31700000000001</v>
      </c>
      <c r="I939" s="254"/>
      <c r="J939" s="250"/>
      <c r="K939" s="250"/>
      <c r="L939" s="255"/>
      <c r="M939" s="256"/>
      <c r="N939" s="257"/>
      <c r="O939" s="257"/>
      <c r="P939" s="257"/>
      <c r="Q939" s="257"/>
      <c r="R939" s="257"/>
      <c r="S939" s="257"/>
      <c r="T939" s="258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9" t="s">
        <v>136</v>
      </c>
      <c r="AU939" s="259" t="s">
        <v>83</v>
      </c>
      <c r="AV939" s="14" t="s">
        <v>83</v>
      </c>
      <c r="AW939" s="14" t="s">
        <v>30</v>
      </c>
      <c r="AX939" s="14" t="s">
        <v>73</v>
      </c>
      <c r="AY939" s="259" t="s">
        <v>123</v>
      </c>
    </row>
    <row r="940" s="15" customFormat="1">
      <c r="A940" s="15"/>
      <c r="B940" s="260"/>
      <c r="C940" s="261"/>
      <c r="D940" s="232" t="s">
        <v>136</v>
      </c>
      <c r="E940" s="262" t="s">
        <v>1</v>
      </c>
      <c r="F940" s="263" t="s">
        <v>139</v>
      </c>
      <c r="G940" s="261"/>
      <c r="H940" s="264">
        <v>143.31700000000001</v>
      </c>
      <c r="I940" s="265"/>
      <c r="J940" s="261"/>
      <c r="K940" s="261"/>
      <c r="L940" s="266"/>
      <c r="M940" s="267"/>
      <c r="N940" s="268"/>
      <c r="O940" s="268"/>
      <c r="P940" s="268"/>
      <c r="Q940" s="268"/>
      <c r="R940" s="268"/>
      <c r="S940" s="268"/>
      <c r="T940" s="269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70" t="s">
        <v>136</v>
      </c>
      <c r="AU940" s="270" t="s">
        <v>83</v>
      </c>
      <c r="AV940" s="15" t="s">
        <v>130</v>
      </c>
      <c r="AW940" s="15" t="s">
        <v>30</v>
      </c>
      <c r="AX940" s="15" t="s">
        <v>81</v>
      </c>
      <c r="AY940" s="270" t="s">
        <v>123</v>
      </c>
    </row>
    <row r="941" s="2" customFormat="1" ht="37.8" customHeight="1">
      <c r="A941" s="39"/>
      <c r="B941" s="40"/>
      <c r="C941" s="219" t="s">
        <v>1030</v>
      </c>
      <c r="D941" s="219" t="s">
        <v>125</v>
      </c>
      <c r="E941" s="220" t="s">
        <v>1031</v>
      </c>
      <c r="F941" s="221" t="s">
        <v>1032</v>
      </c>
      <c r="G941" s="222" t="s">
        <v>202</v>
      </c>
      <c r="H941" s="223">
        <v>43.773000000000003</v>
      </c>
      <c r="I941" s="224"/>
      <c r="J941" s="225">
        <f>ROUND(I941*H941,2)</f>
        <v>0</v>
      </c>
      <c r="K941" s="221" t="s">
        <v>129</v>
      </c>
      <c r="L941" s="45"/>
      <c r="M941" s="226" t="s">
        <v>1</v>
      </c>
      <c r="N941" s="227" t="s">
        <v>38</v>
      </c>
      <c r="O941" s="92"/>
      <c r="P941" s="228">
        <f>O941*H941</f>
        <v>0</v>
      </c>
      <c r="Q941" s="228">
        <v>0</v>
      </c>
      <c r="R941" s="228">
        <f>Q941*H941</f>
        <v>0</v>
      </c>
      <c r="S941" s="228">
        <v>0</v>
      </c>
      <c r="T941" s="229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30" t="s">
        <v>130</v>
      </c>
      <c r="AT941" s="230" t="s">
        <v>125</v>
      </c>
      <c r="AU941" s="230" t="s">
        <v>83</v>
      </c>
      <c r="AY941" s="18" t="s">
        <v>123</v>
      </c>
      <c r="BE941" s="231">
        <f>IF(N941="základní",J941,0)</f>
        <v>0</v>
      </c>
      <c r="BF941" s="231">
        <f>IF(N941="snížená",J941,0)</f>
        <v>0</v>
      </c>
      <c r="BG941" s="231">
        <f>IF(N941="zákl. přenesená",J941,0)</f>
        <v>0</v>
      </c>
      <c r="BH941" s="231">
        <f>IF(N941="sníž. přenesená",J941,0)</f>
        <v>0</v>
      </c>
      <c r="BI941" s="231">
        <f>IF(N941="nulová",J941,0)</f>
        <v>0</v>
      </c>
      <c r="BJ941" s="18" t="s">
        <v>81</v>
      </c>
      <c r="BK941" s="231">
        <f>ROUND(I941*H941,2)</f>
        <v>0</v>
      </c>
      <c r="BL941" s="18" t="s">
        <v>130</v>
      </c>
      <c r="BM941" s="230" t="s">
        <v>1033</v>
      </c>
    </row>
    <row r="942" s="2" customFormat="1">
      <c r="A942" s="39"/>
      <c r="B942" s="40"/>
      <c r="C942" s="41"/>
      <c r="D942" s="232" t="s">
        <v>132</v>
      </c>
      <c r="E942" s="41"/>
      <c r="F942" s="233" t="s">
        <v>1034</v>
      </c>
      <c r="G942" s="41"/>
      <c r="H942" s="41"/>
      <c r="I942" s="234"/>
      <c r="J942" s="41"/>
      <c r="K942" s="41"/>
      <c r="L942" s="45"/>
      <c r="M942" s="235"/>
      <c r="N942" s="236"/>
      <c r="O942" s="92"/>
      <c r="P942" s="92"/>
      <c r="Q942" s="92"/>
      <c r="R942" s="92"/>
      <c r="S942" s="92"/>
      <c r="T942" s="93"/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T942" s="18" t="s">
        <v>132</v>
      </c>
      <c r="AU942" s="18" t="s">
        <v>83</v>
      </c>
    </row>
    <row r="943" s="2" customFormat="1">
      <c r="A943" s="39"/>
      <c r="B943" s="40"/>
      <c r="C943" s="41"/>
      <c r="D943" s="237" t="s">
        <v>134</v>
      </c>
      <c r="E943" s="41"/>
      <c r="F943" s="238" t="s">
        <v>1035</v>
      </c>
      <c r="G943" s="41"/>
      <c r="H943" s="41"/>
      <c r="I943" s="234"/>
      <c r="J943" s="41"/>
      <c r="K943" s="41"/>
      <c r="L943" s="45"/>
      <c r="M943" s="235"/>
      <c r="N943" s="236"/>
      <c r="O943" s="92"/>
      <c r="P943" s="92"/>
      <c r="Q943" s="92"/>
      <c r="R943" s="92"/>
      <c r="S943" s="92"/>
      <c r="T943" s="93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T943" s="18" t="s">
        <v>134</v>
      </c>
      <c r="AU943" s="18" t="s">
        <v>83</v>
      </c>
    </row>
    <row r="944" s="13" customFormat="1">
      <c r="A944" s="13"/>
      <c r="B944" s="239"/>
      <c r="C944" s="240"/>
      <c r="D944" s="232" t="s">
        <v>136</v>
      </c>
      <c r="E944" s="241" t="s">
        <v>1</v>
      </c>
      <c r="F944" s="242" t="s">
        <v>1036</v>
      </c>
      <c r="G944" s="240"/>
      <c r="H944" s="241" t="s">
        <v>1</v>
      </c>
      <c r="I944" s="243"/>
      <c r="J944" s="240"/>
      <c r="K944" s="240"/>
      <c r="L944" s="244"/>
      <c r="M944" s="245"/>
      <c r="N944" s="246"/>
      <c r="O944" s="246"/>
      <c r="P944" s="246"/>
      <c r="Q944" s="246"/>
      <c r="R944" s="246"/>
      <c r="S944" s="246"/>
      <c r="T944" s="247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8" t="s">
        <v>136</v>
      </c>
      <c r="AU944" s="248" t="s">
        <v>83</v>
      </c>
      <c r="AV944" s="13" t="s">
        <v>81</v>
      </c>
      <c r="AW944" s="13" t="s">
        <v>30</v>
      </c>
      <c r="AX944" s="13" t="s">
        <v>73</v>
      </c>
      <c r="AY944" s="248" t="s">
        <v>123</v>
      </c>
    </row>
    <row r="945" s="14" customFormat="1">
      <c r="A945" s="14"/>
      <c r="B945" s="249"/>
      <c r="C945" s="250"/>
      <c r="D945" s="232" t="s">
        <v>136</v>
      </c>
      <c r="E945" s="251" t="s">
        <v>1</v>
      </c>
      <c r="F945" s="252" t="s">
        <v>1037</v>
      </c>
      <c r="G945" s="250"/>
      <c r="H945" s="253">
        <v>43.773000000000003</v>
      </c>
      <c r="I945" s="254"/>
      <c r="J945" s="250"/>
      <c r="K945" s="250"/>
      <c r="L945" s="255"/>
      <c r="M945" s="256"/>
      <c r="N945" s="257"/>
      <c r="O945" s="257"/>
      <c r="P945" s="257"/>
      <c r="Q945" s="257"/>
      <c r="R945" s="257"/>
      <c r="S945" s="257"/>
      <c r="T945" s="258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9" t="s">
        <v>136</v>
      </c>
      <c r="AU945" s="259" t="s">
        <v>83</v>
      </c>
      <c r="AV945" s="14" t="s">
        <v>83</v>
      </c>
      <c r="AW945" s="14" t="s">
        <v>30</v>
      </c>
      <c r="AX945" s="14" t="s">
        <v>73</v>
      </c>
      <c r="AY945" s="259" t="s">
        <v>123</v>
      </c>
    </row>
    <row r="946" s="15" customFormat="1">
      <c r="A946" s="15"/>
      <c r="B946" s="260"/>
      <c r="C946" s="261"/>
      <c r="D946" s="232" t="s">
        <v>136</v>
      </c>
      <c r="E946" s="262" t="s">
        <v>1</v>
      </c>
      <c r="F946" s="263" t="s">
        <v>139</v>
      </c>
      <c r="G946" s="261"/>
      <c r="H946" s="264">
        <v>43.773000000000003</v>
      </c>
      <c r="I946" s="265"/>
      <c r="J946" s="261"/>
      <c r="K946" s="261"/>
      <c r="L946" s="266"/>
      <c r="M946" s="267"/>
      <c r="N946" s="268"/>
      <c r="O946" s="268"/>
      <c r="P946" s="268"/>
      <c r="Q946" s="268"/>
      <c r="R946" s="268"/>
      <c r="S946" s="268"/>
      <c r="T946" s="269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70" t="s">
        <v>136</v>
      </c>
      <c r="AU946" s="270" t="s">
        <v>83</v>
      </c>
      <c r="AV946" s="15" t="s">
        <v>130</v>
      </c>
      <c r="AW946" s="15" t="s">
        <v>30</v>
      </c>
      <c r="AX946" s="15" t="s">
        <v>81</v>
      </c>
      <c r="AY946" s="270" t="s">
        <v>123</v>
      </c>
    </row>
    <row r="947" s="2" customFormat="1" ht="24.15" customHeight="1">
      <c r="A947" s="39"/>
      <c r="B947" s="40"/>
      <c r="C947" s="219" t="s">
        <v>1038</v>
      </c>
      <c r="D947" s="219" t="s">
        <v>125</v>
      </c>
      <c r="E947" s="220" t="s">
        <v>1039</v>
      </c>
      <c r="F947" s="221" t="s">
        <v>1040</v>
      </c>
      <c r="G947" s="222" t="s">
        <v>202</v>
      </c>
      <c r="H947" s="223">
        <v>390.86500000000001</v>
      </c>
      <c r="I947" s="224"/>
      <c r="J947" s="225">
        <f>ROUND(I947*H947,2)</f>
        <v>0</v>
      </c>
      <c r="K947" s="221" t="s">
        <v>129</v>
      </c>
      <c r="L947" s="45"/>
      <c r="M947" s="226" t="s">
        <v>1</v>
      </c>
      <c r="N947" s="227" t="s">
        <v>38</v>
      </c>
      <c r="O947" s="92"/>
      <c r="P947" s="228">
        <f>O947*H947</f>
        <v>0</v>
      </c>
      <c r="Q947" s="228">
        <v>0</v>
      </c>
      <c r="R947" s="228">
        <f>Q947*H947</f>
        <v>0</v>
      </c>
      <c r="S947" s="228">
        <v>0</v>
      </c>
      <c r="T947" s="229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0" t="s">
        <v>130</v>
      </c>
      <c r="AT947" s="230" t="s">
        <v>125</v>
      </c>
      <c r="AU947" s="230" t="s">
        <v>83</v>
      </c>
      <c r="AY947" s="18" t="s">
        <v>123</v>
      </c>
      <c r="BE947" s="231">
        <f>IF(N947="základní",J947,0)</f>
        <v>0</v>
      </c>
      <c r="BF947" s="231">
        <f>IF(N947="snížená",J947,0)</f>
        <v>0</v>
      </c>
      <c r="BG947" s="231">
        <f>IF(N947="zákl. přenesená",J947,0)</f>
        <v>0</v>
      </c>
      <c r="BH947" s="231">
        <f>IF(N947="sníž. přenesená",J947,0)</f>
        <v>0</v>
      </c>
      <c r="BI947" s="231">
        <f>IF(N947="nulová",J947,0)</f>
        <v>0</v>
      </c>
      <c r="BJ947" s="18" t="s">
        <v>81</v>
      </c>
      <c r="BK947" s="231">
        <f>ROUND(I947*H947,2)</f>
        <v>0</v>
      </c>
      <c r="BL947" s="18" t="s">
        <v>130</v>
      </c>
      <c r="BM947" s="230" t="s">
        <v>1041</v>
      </c>
    </row>
    <row r="948" s="2" customFormat="1">
      <c r="A948" s="39"/>
      <c r="B948" s="40"/>
      <c r="C948" s="41"/>
      <c r="D948" s="232" t="s">
        <v>132</v>
      </c>
      <c r="E948" s="41"/>
      <c r="F948" s="233" t="s">
        <v>1042</v>
      </c>
      <c r="G948" s="41"/>
      <c r="H948" s="41"/>
      <c r="I948" s="234"/>
      <c r="J948" s="41"/>
      <c r="K948" s="41"/>
      <c r="L948" s="45"/>
      <c r="M948" s="235"/>
      <c r="N948" s="236"/>
      <c r="O948" s="92"/>
      <c r="P948" s="92"/>
      <c r="Q948" s="92"/>
      <c r="R948" s="92"/>
      <c r="S948" s="92"/>
      <c r="T948" s="93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T948" s="18" t="s">
        <v>132</v>
      </c>
      <c r="AU948" s="18" t="s">
        <v>83</v>
      </c>
    </row>
    <row r="949" s="2" customFormat="1">
      <c r="A949" s="39"/>
      <c r="B949" s="40"/>
      <c r="C949" s="41"/>
      <c r="D949" s="237" t="s">
        <v>134</v>
      </c>
      <c r="E949" s="41"/>
      <c r="F949" s="238" t="s">
        <v>1043</v>
      </c>
      <c r="G949" s="41"/>
      <c r="H949" s="41"/>
      <c r="I949" s="234"/>
      <c r="J949" s="41"/>
      <c r="K949" s="41"/>
      <c r="L949" s="45"/>
      <c r="M949" s="235"/>
      <c r="N949" s="236"/>
      <c r="O949" s="92"/>
      <c r="P949" s="92"/>
      <c r="Q949" s="92"/>
      <c r="R949" s="92"/>
      <c r="S949" s="92"/>
      <c r="T949" s="93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T949" s="18" t="s">
        <v>134</v>
      </c>
      <c r="AU949" s="18" t="s">
        <v>83</v>
      </c>
    </row>
    <row r="950" s="14" customFormat="1">
      <c r="A950" s="14"/>
      <c r="B950" s="249"/>
      <c r="C950" s="250"/>
      <c r="D950" s="232" t="s">
        <v>136</v>
      </c>
      <c r="E950" s="251" t="s">
        <v>1</v>
      </c>
      <c r="F950" s="252" t="s">
        <v>1044</v>
      </c>
      <c r="G950" s="250"/>
      <c r="H950" s="253">
        <v>390.86500000000001</v>
      </c>
      <c r="I950" s="254"/>
      <c r="J950" s="250"/>
      <c r="K950" s="250"/>
      <c r="L950" s="255"/>
      <c r="M950" s="256"/>
      <c r="N950" s="257"/>
      <c r="O950" s="257"/>
      <c r="P950" s="257"/>
      <c r="Q950" s="257"/>
      <c r="R950" s="257"/>
      <c r="S950" s="257"/>
      <c r="T950" s="258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9" t="s">
        <v>136</v>
      </c>
      <c r="AU950" s="259" t="s">
        <v>83</v>
      </c>
      <c r="AV950" s="14" t="s">
        <v>83</v>
      </c>
      <c r="AW950" s="14" t="s">
        <v>30</v>
      </c>
      <c r="AX950" s="14" t="s">
        <v>81</v>
      </c>
      <c r="AY950" s="259" t="s">
        <v>123</v>
      </c>
    </row>
    <row r="951" s="2" customFormat="1" ht="16.5" customHeight="1">
      <c r="A951" s="39"/>
      <c r="B951" s="40"/>
      <c r="C951" s="219" t="s">
        <v>1045</v>
      </c>
      <c r="D951" s="219" t="s">
        <v>125</v>
      </c>
      <c r="E951" s="220" t="s">
        <v>1046</v>
      </c>
      <c r="F951" s="221" t="s">
        <v>1047</v>
      </c>
      <c r="G951" s="222" t="s">
        <v>202</v>
      </c>
      <c r="H951" s="223">
        <v>3126.9200000000001</v>
      </c>
      <c r="I951" s="224"/>
      <c r="J951" s="225">
        <f>ROUND(I951*H951,2)</f>
        <v>0</v>
      </c>
      <c r="K951" s="221" t="s">
        <v>129</v>
      </c>
      <c r="L951" s="45"/>
      <c r="M951" s="226" t="s">
        <v>1</v>
      </c>
      <c r="N951" s="227" t="s">
        <v>38</v>
      </c>
      <c r="O951" s="92"/>
      <c r="P951" s="228">
        <f>O951*H951</f>
        <v>0</v>
      </c>
      <c r="Q951" s="228">
        <v>0</v>
      </c>
      <c r="R951" s="228">
        <f>Q951*H951</f>
        <v>0</v>
      </c>
      <c r="S951" s="228">
        <v>0</v>
      </c>
      <c r="T951" s="229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0" t="s">
        <v>130</v>
      </c>
      <c r="AT951" s="230" t="s">
        <v>125</v>
      </c>
      <c r="AU951" s="230" t="s">
        <v>83</v>
      </c>
      <c r="AY951" s="18" t="s">
        <v>123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18" t="s">
        <v>81</v>
      </c>
      <c r="BK951" s="231">
        <f>ROUND(I951*H951,2)</f>
        <v>0</v>
      </c>
      <c r="BL951" s="18" t="s">
        <v>130</v>
      </c>
      <c r="BM951" s="230" t="s">
        <v>1048</v>
      </c>
    </row>
    <row r="952" s="2" customFormat="1">
      <c r="A952" s="39"/>
      <c r="B952" s="40"/>
      <c r="C952" s="41"/>
      <c r="D952" s="232" t="s">
        <v>132</v>
      </c>
      <c r="E952" s="41"/>
      <c r="F952" s="233" t="s">
        <v>1049</v>
      </c>
      <c r="G952" s="41"/>
      <c r="H952" s="41"/>
      <c r="I952" s="234"/>
      <c r="J952" s="41"/>
      <c r="K952" s="41"/>
      <c r="L952" s="45"/>
      <c r="M952" s="235"/>
      <c r="N952" s="236"/>
      <c r="O952" s="92"/>
      <c r="P952" s="92"/>
      <c r="Q952" s="92"/>
      <c r="R952" s="92"/>
      <c r="S952" s="92"/>
      <c r="T952" s="93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T952" s="18" t="s">
        <v>132</v>
      </c>
      <c r="AU952" s="18" t="s">
        <v>83</v>
      </c>
    </row>
    <row r="953" s="2" customFormat="1">
      <c r="A953" s="39"/>
      <c r="B953" s="40"/>
      <c r="C953" s="41"/>
      <c r="D953" s="237" t="s">
        <v>134</v>
      </c>
      <c r="E953" s="41"/>
      <c r="F953" s="238" t="s">
        <v>1050</v>
      </c>
      <c r="G953" s="41"/>
      <c r="H953" s="41"/>
      <c r="I953" s="234"/>
      <c r="J953" s="41"/>
      <c r="K953" s="41"/>
      <c r="L953" s="45"/>
      <c r="M953" s="235"/>
      <c r="N953" s="236"/>
      <c r="O953" s="92"/>
      <c r="P953" s="92"/>
      <c r="Q953" s="92"/>
      <c r="R953" s="92"/>
      <c r="S953" s="92"/>
      <c r="T953" s="93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T953" s="18" t="s">
        <v>134</v>
      </c>
      <c r="AU953" s="18" t="s">
        <v>83</v>
      </c>
    </row>
    <row r="954" s="2" customFormat="1">
      <c r="A954" s="39"/>
      <c r="B954" s="40"/>
      <c r="C954" s="41"/>
      <c r="D954" s="232" t="s">
        <v>206</v>
      </c>
      <c r="E954" s="41"/>
      <c r="F954" s="271" t="s">
        <v>220</v>
      </c>
      <c r="G954" s="41"/>
      <c r="H954" s="41"/>
      <c r="I954" s="234"/>
      <c r="J954" s="41"/>
      <c r="K954" s="41"/>
      <c r="L954" s="45"/>
      <c r="M954" s="235"/>
      <c r="N954" s="236"/>
      <c r="O954" s="92"/>
      <c r="P954" s="92"/>
      <c r="Q954" s="92"/>
      <c r="R954" s="92"/>
      <c r="S954" s="92"/>
      <c r="T954" s="93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T954" s="18" t="s">
        <v>206</v>
      </c>
      <c r="AU954" s="18" t="s">
        <v>83</v>
      </c>
    </row>
    <row r="955" s="14" customFormat="1">
      <c r="A955" s="14"/>
      <c r="B955" s="249"/>
      <c r="C955" s="250"/>
      <c r="D955" s="232" t="s">
        <v>136</v>
      </c>
      <c r="E955" s="251" t="s">
        <v>1</v>
      </c>
      <c r="F955" s="252" t="s">
        <v>1051</v>
      </c>
      <c r="G955" s="250"/>
      <c r="H955" s="253">
        <v>3126.9200000000001</v>
      </c>
      <c r="I955" s="254"/>
      <c r="J955" s="250"/>
      <c r="K955" s="250"/>
      <c r="L955" s="255"/>
      <c r="M955" s="256"/>
      <c r="N955" s="257"/>
      <c r="O955" s="257"/>
      <c r="P955" s="257"/>
      <c r="Q955" s="257"/>
      <c r="R955" s="257"/>
      <c r="S955" s="257"/>
      <c r="T955" s="258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9" t="s">
        <v>136</v>
      </c>
      <c r="AU955" s="259" t="s">
        <v>83</v>
      </c>
      <c r="AV955" s="14" t="s">
        <v>83</v>
      </c>
      <c r="AW955" s="14" t="s">
        <v>30</v>
      </c>
      <c r="AX955" s="14" t="s">
        <v>73</v>
      </c>
      <c r="AY955" s="259" t="s">
        <v>123</v>
      </c>
    </row>
    <row r="956" s="15" customFormat="1">
      <c r="A956" s="15"/>
      <c r="B956" s="260"/>
      <c r="C956" s="261"/>
      <c r="D956" s="232" t="s">
        <v>136</v>
      </c>
      <c r="E956" s="262" t="s">
        <v>1</v>
      </c>
      <c r="F956" s="263" t="s">
        <v>139</v>
      </c>
      <c r="G956" s="261"/>
      <c r="H956" s="264">
        <v>3126.9200000000001</v>
      </c>
      <c r="I956" s="265"/>
      <c r="J956" s="261"/>
      <c r="K956" s="261"/>
      <c r="L956" s="266"/>
      <c r="M956" s="267"/>
      <c r="N956" s="268"/>
      <c r="O956" s="268"/>
      <c r="P956" s="268"/>
      <c r="Q956" s="268"/>
      <c r="R956" s="268"/>
      <c r="S956" s="268"/>
      <c r="T956" s="269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70" t="s">
        <v>136</v>
      </c>
      <c r="AU956" s="270" t="s">
        <v>83</v>
      </c>
      <c r="AV956" s="15" t="s">
        <v>130</v>
      </c>
      <c r="AW956" s="15" t="s">
        <v>30</v>
      </c>
      <c r="AX956" s="15" t="s">
        <v>81</v>
      </c>
      <c r="AY956" s="270" t="s">
        <v>123</v>
      </c>
    </row>
    <row r="957" s="2" customFormat="1" ht="24.15" customHeight="1">
      <c r="A957" s="39"/>
      <c r="B957" s="40"/>
      <c r="C957" s="219" t="s">
        <v>1052</v>
      </c>
      <c r="D957" s="219" t="s">
        <v>125</v>
      </c>
      <c r="E957" s="220" t="s">
        <v>1053</v>
      </c>
      <c r="F957" s="221" t="s">
        <v>1054</v>
      </c>
      <c r="G957" s="222" t="s">
        <v>202</v>
      </c>
      <c r="H957" s="223">
        <v>4.6980000000000004</v>
      </c>
      <c r="I957" s="224"/>
      <c r="J957" s="225">
        <f>ROUND(I957*H957,2)</f>
        <v>0</v>
      </c>
      <c r="K957" s="221" t="s">
        <v>129</v>
      </c>
      <c r="L957" s="45"/>
      <c r="M957" s="226" t="s">
        <v>1</v>
      </c>
      <c r="N957" s="227" t="s">
        <v>38</v>
      </c>
      <c r="O957" s="92"/>
      <c r="P957" s="228">
        <f>O957*H957</f>
        <v>0</v>
      </c>
      <c r="Q957" s="228">
        <v>0</v>
      </c>
      <c r="R957" s="228">
        <f>Q957*H957</f>
        <v>0</v>
      </c>
      <c r="S957" s="228">
        <v>0</v>
      </c>
      <c r="T957" s="229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30" t="s">
        <v>130</v>
      </c>
      <c r="AT957" s="230" t="s">
        <v>125</v>
      </c>
      <c r="AU957" s="230" t="s">
        <v>83</v>
      </c>
      <c r="AY957" s="18" t="s">
        <v>123</v>
      </c>
      <c r="BE957" s="231">
        <f>IF(N957="základní",J957,0)</f>
        <v>0</v>
      </c>
      <c r="BF957" s="231">
        <f>IF(N957="snížená",J957,0)</f>
        <v>0</v>
      </c>
      <c r="BG957" s="231">
        <f>IF(N957="zákl. přenesená",J957,0)</f>
        <v>0</v>
      </c>
      <c r="BH957" s="231">
        <f>IF(N957="sníž. přenesená",J957,0)</f>
        <v>0</v>
      </c>
      <c r="BI957" s="231">
        <f>IF(N957="nulová",J957,0)</f>
        <v>0</v>
      </c>
      <c r="BJ957" s="18" t="s">
        <v>81</v>
      </c>
      <c r="BK957" s="231">
        <f>ROUND(I957*H957,2)</f>
        <v>0</v>
      </c>
      <c r="BL957" s="18" t="s">
        <v>130</v>
      </c>
      <c r="BM957" s="230" t="s">
        <v>1055</v>
      </c>
    </row>
    <row r="958" s="2" customFormat="1">
      <c r="A958" s="39"/>
      <c r="B958" s="40"/>
      <c r="C958" s="41"/>
      <c r="D958" s="232" t="s">
        <v>132</v>
      </c>
      <c r="E958" s="41"/>
      <c r="F958" s="233" t="s">
        <v>1056</v>
      </c>
      <c r="G958" s="41"/>
      <c r="H958" s="41"/>
      <c r="I958" s="234"/>
      <c r="J958" s="41"/>
      <c r="K958" s="41"/>
      <c r="L958" s="45"/>
      <c r="M958" s="235"/>
      <c r="N958" s="236"/>
      <c r="O958" s="92"/>
      <c r="P958" s="92"/>
      <c r="Q958" s="92"/>
      <c r="R958" s="92"/>
      <c r="S958" s="92"/>
      <c r="T958" s="93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T958" s="18" t="s">
        <v>132</v>
      </c>
      <c r="AU958" s="18" t="s">
        <v>83</v>
      </c>
    </row>
    <row r="959" s="2" customFormat="1">
      <c r="A959" s="39"/>
      <c r="B959" s="40"/>
      <c r="C959" s="41"/>
      <c r="D959" s="237" t="s">
        <v>134</v>
      </c>
      <c r="E959" s="41"/>
      <c r="F959" s="238" t="s">
        <v>1057</v>
      </c>
      <c r="G959" s="41"/>
      <c r="H959" s="41"/>
      <c r="I959" s="234"/>
      <c r="J959" s="41"/>
      <c r="K959" s="41"/>
      <c r="L959" s="45"/>
      <c r="M959" s="235"/>
      <c r="N959" s="236"/>
      <c r="O959" s="92"/>
      <c r="P959" s="92"/>
      <c r="Q959" s="92"/>
      <c r="R959" s="92"/>
      <c r="S959" s="92"/>
      <c r="T959" s="93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134</v>
      </c>
      <c r="AU959" s="18" t="s">
        <v>83</v>
      </c>
    </row>
    <row r="960" s="13" customFormat="1">
      <c r="A960" s="13"/>
      <c r="B960" s="239"/>
      <c r="C960" s="240"/>
      <c r="D960" s="232" t="s">
        <v>136</v>
      </c>
      <c r="E960" s="241" t="s">
        <v>1</v>
      </c>
      <c r="F960" s="242" t="s">
        <v>210</v>
      </c>
      <c r="G960" s="240"/>
      <c r="H960" s="241" t="s">
        <v>1</v>
      </c>
      <c r="I960" s="243"/>
      <c r="J960" s="240"/>
      <c r="K960" s="240"/>
      <c r="L960" s="244"/>
      <c r="M960" s="245"/>
      <c r="N960" s="246"/>
      <c r="O960" s="246"/>
      <c r="P960" s="246"/>
      <c r="Q960" s="246"/>
      <c r="R960" s="246"/>
      <c r="S960" s="246"/>
      <c r="T960" s="247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8" t="s">
        <v>136</v>
      </c>
      <c r="AU960" s="248" t="s">
        <v>83</v>
      </c>
      <c r="AV960" s="13" t="s">
        <v>81</v>
      </c>
      <c r="AW960" s="13" t="s">
        <v>30</v>
      </c>
      <c r="AX960" s="13" t="s">
        <v>73</v>
      </c>
      <c r="AY960" s="248" t="s">
        <v>123</v>
      </c>
    </row>
    <row r="961" s="14" customFormat="1">
      <c r="A961" s="14"/>
      <c r="B961" s="249"/>
      <c r="C961" s="250"/>
      <c r="D961" s="232" t="s">
        <v>136</v>
      </c>
      <c r="E961" s="251" t="s">
        <v>1</v>
      </c>
      <c r="F961" s="252" t="s">
        <v>1058</v>
      </c>
      <c r="G961" s="250"/>
      <c r="H961" s="253">
        <v>4.6980000000000004</v>
      </c>
      <c r="I961" s="254"/>
      <c r="J961" s="250"/>
      <c r="K961" s="250"/>
      <c r="L961" s="255"/>
      <c r="M961" s="256"/>
      <c r="N961" s="257"/>
      <c r="O961" s="257"/>
      <c r="P961" s="257"/>
      <c r="Q961" s="257"/>
      <c r="R961" s="257"/>
      <c r="S961" s="257"/>
      <c r="T961" s="258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9" t="s">
        <v>136</v>
      </c>
      <c r="AU961" s="259" t="s">
        <v>83</v>
      </c>
      <c r="AV961" s="14" t="s">
        <v>83</v>
      </c>
      <c r="AW961" s="14" t="s">
        <v>30</v>
      </c>
      <c r="AX961" s="14" t="s">
        <v>81</v>
      </c>
      <c r="AY961" s="259" t="s">
        <v>123</v>
      </c>
    </row>
    <row r="962" s="2" customFormat="1" ht="24.15" customHeight="1">
      <c r="A962" s="39"/>
      <c r="B962" s="40"/>
      <c r="C962" s="219" t="s">
        <v>1059</v>
      </c>
      <c r="D962" s="219" t="s">
        <v>125</v>
      </c>
      <c r="E962" s="220" t="s">
        <v>1060</v>
      </c>
      <c r="F962" s="221" t="s">
        <v>1061</v>
      </c>
      <c r="G962" s="222" t="s">
        <v>202</v>
      </c>
      <c r="H962" s="223">
        <v>37.584000000000003</v>
      </c>
      <c r="I962" s="224"/>
      <c r="J962" s="225">
        <f>ROUND(I962*H962,2)</f>
        <v>0</v>
      </c>
      <c r="K962" s="221" t="s">
        <v>129</v>
      </c>
      <c r="L962" s="45"/>
      <c r="M962" s="226" t="s">
        <v>1</v>
      </c>
      <c r="N962" s="227" t="s">
        <v>38</v>
      </c>
      <c r="O962" s="92"/>
      <c r="P962" s="228">
        <f>O962*H962</f>
        <v>0</v>
      </c>
      <c r="Q962" s="228">
        <v>0</v>
      </c>
      <c r="R962" s="228">
        <f>Q962*H962</f>
        <v>0</v>
      </c>
      <c r="S962" s="228">
        <v>0</v>
      </c>
      <c r="T962" s="229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0" t="s">
        <v>130</v>
      </c>
      <c r="AT962" s="230" t="s">
        <v>125</v>
      </c>
      <c r="AU962" s="230" t="s">
        <v>83</v>
      </c>
      <c r="AY962" s="18" t="s">
        <v>123</v>
      </c>
      <c r="BE962" s="231">
        <f>IF(N962="základní",J962,0)</f>
        <v>0</v>
      </c>
      <c r="BF962" s="231">
        <f>IF(N962="snížená",J962,0)</f>
        <v>0</v>
      </c>
      <c r="BG962" s="231">
        <f>IF(N962="zákl. přenesená",J962,0)</f>
        <v>0</v>
      </c>
      <c r="BH962" s="231">
        <f>IF(N962="sníž. přenesená",J962,0)</f>
        <v>0</v>
      </c>
      <c r="BI962" s="231">
        <f>IF(N962="nulová",J962,0)</f>
        <v>0</v>
      </c>
      <c r="BJ962" s="18" t="s">
        <v>81</v>
      </c>
      <c r="BK962" s="231">
        <f>ROUND(I962*H962,2)</f>
        <v>0</v>
      </c>
      <c r="BL962" s="18" t="s">
        <v>130</v>
      </c>
      <c r="BM962" s="230" t="s">
        <v>1062</v>
      </c>
    </row>
    <row r="963" s="2" customFormat="1">
      <c r="A963" s="39"/>
      <c r="B963" s="40"/>
      <c r="C963" s="41"/>
      <c r="D963" s="232" t="s">
        <v>132</v>
      </c>
      <c r="E963" s="41"/>
      <c r="F963" s="233" t="s">
        <v>1063</v>
      </c>
      <c r="G963" s="41"/>
      <c r="H963" s="41"/>
      <c r="I963" s="234"/>
      <c r="J963" s="41"/>
      <c r="K963" s="41"/>
      <c r="L963" s="45"/>
      <c r="M963" s="235"/>
      <c r="N963" s="236"/>
      <c r="O963" s="92"/>
      <c r="P963" s="92"/>
      <c r="Q963" s="92"/>
      <c r="R963" s="92"/>
      <c r="S963" s="92"/>
      <c r="T963" s="93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T963" s="18" t="s">
        <v>132</v>
      </c>
      <c r="AU963" s="18" t="s">
        <v>83</v>
      </c>
    </row>
    <row r="964" s="2" customFormat="1">
      <c r="A964" s="39"/>
      <c r="B964" s="40"/>
      <c r="C964" s="41"/>
      <c r="D964" s="237" t="s">
        <v>134</v>
      </c>
      <c r="E964" s="41"/>
      <c r="F964" s="238" t="s">
        <v>1064</v>
      </c>
      <c r="G964" s="41"/>
      <c r="H964" s="41"/>
      <c r="I964" s="234"/>
      <c r="J964" s="41"/>
      <c r="K964" s="41"/>
      <c r="L964" s="45"/>
      <c r="M964" s="235"/>
      <c r="N964" s="236"/>
      <c r="O964" s="92"/>
      <c r="P964" s="92"/>
      <c r="Q964" s="92"/>
      <c r="R964" s="92"/>
      <c r="S964" s="92"/>
      <c r="T964" s="93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T964" s="18" t="s">
        <v>134</v>
      </c>
      <c r="AU964" s="18" t="s">
        <v>83</v>
      </c>
    </row>
    <row r="965" s="14" customFormat="1">
      <c r="A965" s="14"/>
      <c r="B965" s="249"/>
      <c r="C965" s="250"/>
      <c r="D965" s="232" t="s">
        <v>136</v>
      </c>
      <c r="E965" s="251" t="s">
        <v>1</v>
      </c>
      <c r="F965" s="252" t="s">
        <v>1065</v>
      </c>
      <c r="G965" s="250"/>
      <c r="H965" s="253">
        <v>37.584000000000003</v>
      </c>
      <c r="I965" s="254"/>
      <c r="J965" s="250"/>
      <c r="K965" s="250"/>
      <c r="L965" s="255"/>
      <c r="M965" s="256"/>
      <c r="N965" s="257"/>
      <c r="O965" s="257"/>
      <c r="P965" s="257"/>
      <c r="Q965" s="257"/>
      <c r="R965" s="257"/>
      <c r="S965" s="257"/>
      <c r="T965" s="258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9" t="s">
        <v>136</v>
      </c>
      <c r="AU965" s="259" t="s">
        <v>83</v>
      </c>
      <c r="AV965" s="14" t="s">
        <v>83</v>
      </c>
      <c r="AW965" s="14" t="s">
        <v>30</v>
      </c>
      <c r="AX965" s="14" t="s">
        <v>81</v>
      </c>
      <c r="AY965" s="259" t="s">
        <v>123</v>
      </c>
    </row>
    <row r="966" s="2" customFormat="1" ht="24.15" customHeight="1">
      <c r="A966" s="39"/>
      <c r="B966" s="40"/>
      <c r="C966" s="219" t="s">
        <v>1066</v>
      </c>
      <c r="D966" s="219" t="s">
        <v>125</v>
      </c>
      <c r="E966" s="220" t="s">
        <v>1067</v>
      </c>
      <c r="F966" s="221" t="s">
        <v>1068</v>
      </c>
      <c r="G966" s="222" t="s">
        <v>202</v>
      </c>
      <c r="H966" s="223">
        <v>594.63999999999999</v>
      </c>
      <c r="I966" s="224"/>
      <c r="J966" s="225">
        <f>ROUND(I966*H966,2)</f>
        <v>0</v>
      </c>
      <c r="K966" s="221" t="s">
        <v>129</v>
      </c>
      <c r="L966" s="45"/>
      <c r="M966" s="226" t="s">
        <v>1</v>
      </c>
      <c r="N966" s="227" t="s">
        <v>38</v>
      </c>
      <c r="O966" s="92"/>
      <c r="P966" s="228">
        <f>O966*H966</f>
        <v>0</v>
      </c>
      <c r="Q966" s="228">
        <v>0</v>
      </c>
      <c r="R966" s="228">
        <f>Q966*H966</f>
        <v>0</v>
      </c>
      <c r="S966" s="228">
        <v>0</v>
      </c>
      <c r="T966" s="229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0" t="s">
        <v>130</v>
      </c>
      <c r="AT966" s="230" t="s">
        <v>125</v>
      </c>
      <c r="AU966" s="230" t="s">
        <v>83</v>
      </c>
      <c r="AY966" s="18" t="s">
        <v>123</v>
      </c>
      <c r="BE966" s="231">
        <f>IF(N966="základní",J966,0)</f>
        <v>0</v>
      </c>
      <c r="BF966" s="231">
        <f>IF(N966="snížená",J966,0)</f>
        <v>0</v>
      </c>
      <c r="BG966" s="231">
        <f>IF(N966="zákl. přenesená",J966,0)</f>
        <v>0</v>
      </c>
      <c r="BH966" s="231">
        <f>IF(N966="sníž. přenesená",J966,0)</f>
        <v>0</v>
      </c>
      <c r="BI966" s="231">
        <f>IF(N966="nulová",J966,0)</f>
        <v>0</v>
      </c>
      <c r="BJ966" s="18" t="s">
        <v>81</v>
      </c>
      <c r="BK966" s="231">
        <f>ROUND(I966*H966,2)</f>
        <v>0</v>
      </c>
      <c r="BL966" s="18" t="s">
        <v>130</v>
      </c>
      <c r="BM966" s="230" t="s">
        <v>1069</v>
      </c>
    </row>
    <row r="967" s="2" customFormat="1">
      <c r="A967" s="39"/>
      <c r="B967" s="40"/>
      <c r="C967" s="41"/>
      <c r="D967" s="232" t="s">
        <v>132</v>
      </c>
      <c r="E967" s="41"/>
      <c r="F967" s="233" t="s">
        <v>1070</v>
      </c>
      <c r="G967" s="41"/>
      <c r="H967" s="41"/>
      <c r="I967" s="234"/>
      <c r="J967" s="41"/>
      <c r="K967" s="41"/>
      <c r="L967" s="45"/>
      <c r="M967" s="235"/>
      <c r="N967" s="236"/>
      <c r="O967" s="92"/>
      <c r="P967" s="92"/>
      <c r="Q967" s="92"/>
      <c r="R967" s="92"/>
      <c r="S967" s="92"/>
      <c r="T967" s="93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T967" s="18" t="s">
        <v>132</v>
      </c>
      <c r="AU967" s="18" t="s">
        <v>83</v>
      </c>
    </row>
    <row r="968" s="2" customFormat="1">
      <c r="A968" s="39"/>
      <c r="B968" s="40"/>
      <c r="C968" s="41"/>
      <c r="D968" s="237" t="s">
        <v>134</v>
      </c>
      <c r="E968" s="41"/>
      <c r="F968" s="238" t="s">
        <v>1071</v>
      </c>
      <c r="G968" s="41"/>
      <c r="H968" s="41"/>
      <c r="I968" s="234"/>
      <c r="J968" s="41"/>
      <c r="K968" s="41"/>
      <c r="L968" s="45"/>
      <c r="M968" s="235"/>
      <c r="N968" s="236"/>
      <c r="O968" s="92"/>
      <c r="P968" s="92"/>
      <c r="Q968" s="92"/>
      <c r="R968" s="92"/>
      <c r="S968" s="92"/>
      <c r="T968" s="93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T968" s="18" t="s">
        <v>134</v>
      </c>
      <c r="AU968" s="18" t="s">
        <v>83</v>
      </c>
    </row>
    <row r="969" s="13" customFormat="1">
      <c r="A969" s="13"/>
      <c r="B969" s="239"/>
      <c r="C969" s="240"/>
      <c r="D969" s="232" t="s">
        <v>136</v>
      </c>
      <c r="E969" s="241" t="s">
        <v>1</v>
      </c>
      <c r="F969" s="242" t="s">
        <v>1072</v>
      </c>
      <c r="G969" s="240"/>
      <c r="H969" s="241" t="s">
        <v>1</v>
      </c>
      <c r="I969" s="243"/>
      <c r="J969" s="240"/>
      <c r="K969" s="240"/>
      <c r="L969" s="244"/>
      <c r="M969" s="245"/>
      <c r="N969" s="246"/>
      <c r="O969" s="246"/>
      <c r="P969" s="246"/>
      <c r="Q969" s="246"/>
      <c r="R969" s="246"/>
      <c r="S969" s="246"/>
      <c r="T969" s="247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8" t="s">
        <v>136</v>
      </c>
      <c r="AU969" s="248" t="s">
        <v>83</v>
      </c>
      <c r="AV969" s="13" t="s">
        <v>81</v>
      </c>
      <c r="AW969" s="13" t="s">
        <v>30</v>
      </c>
      <c r="AX969" s="13" t="s">
        <v>73</v>
      </c>
      <c r="AY969" s="248" t="s">
        <v>123</v>
      </c>
    </row>
    <row r="970" s="14" customFormat="1">
      <c r="A970" s="14"/>
      <c r="B970" s="249"/>
      <c r="C970" s="250"/>
      <c r="D970" s="232" t="s">
        <v>136</v>
      </c>
      <c r="E970" s="251" t="s">
        <v>1</v>
      </c>
      <c r="F970" s="252" t="s">
        <v>1073</v>
      </c>
      <c r="G970" s="250"/>
      <c r="H970" s="253">
        <v>407.55000000000001</v>
      </c>
      <c r="I970" s="254"/>
      <c r="J970" s="250"/>
      <c r="K970" s="250"/>
      <c r="L970" s="255"/>
      <c r="M970" s="256"/>
      <c r="N970" s="257"/>
      <c r="O970" s="257"/>
      <c r="P970" s="257"/>
      <c r="Q970" s="257"/>
      <c r="R970" s="257"/>
      <c r="S970" s="257"/>
      <c r="T970" s="258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9" t="s">
        <v>136</v>
      </c>
      <c r="AU970" s="259" t="s">
        <v>83</v>
      </c>
      <c r="AV970" s="14" t="s">
        <v>83</v>
      </c>
      <c r="AW970" s="14" t="s">
        <v>30</v>
      </c>
      <c r="AX970" s="14" t="s">
        <v>73</v>
      </c>
      <c r="AY970" s="259" t="s">
        <v>123</v>
      </c>
    </row>
    <row r="971" s="13" customFormat="1">
      <c r="A971" s="13"/>
      <c r="B971" s="239"/>
      <c r="C971" s="240"/>
      <c r="D971" s="232" t="s">
        <v>136</v>
      </c>
      <c r="E971" s="241" t="s">
        <v>1</v>
      </c>
      <c r="F971" s="242" t="s">
        <v>1074</v>
      </c>
      <c r="G971" s="240"/>
      <c r="H971" s="241" t="s">
        <v>1</v>
      </c>
      <c r="I971" s="243"/>
      <c r="J971" s="240"/>
      <c r="K971" s="240"/>
      <c r="L971" s="244"/>
      <c r="M971" s="245"/>
      <c r="N971" s="246"/>
      <c r="O971" s="246"/>
      <c r="P971" s="246"/>
      <c r="Q971" s="246"/>
      <c r="R971" s="246"/>
      <c r="S971" s="246"/>
      <c r="T971" s="247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8" t="s">
        <v>136</v>
      </c>
      <c r="AU971" s="248" t="s">
        <v>83</v>
      </c>
      <c r="AV971" s="13" t="s">
        <v>81</v>
      </c>
      <c r="AW971" s="13" t="s">
        <v>30</v>
      </c>
      <c r="AX971" s="13" t="s">
        <v>73</v>
      </c>
      <c r="AY971" s="248" t="s">
        <v>123</v>
      </c>
    </row>
    <row r="972" s="14" customFormat="1">
      <c r="A972" s="14"/>
      <c r="B972" s="249"/>
      <c r="C972" s="250"/>
      <c r="D972" s="232" t="s">
        <v>136</v>
      </c>
      <c r="E972" s="251" t="s">
        <v>1</v>
      </c>
      <c r="F972" s="252" t="s">
        <v>1075</v>
      </c>
      <c r="G972" s="250"/>
      <c r="H972" s="253">
        <v>187.09</v>
      </c>
      <c r="I972" s="254"/>
      <c r="J972" s="250"/>
      <c r="K972" s="250"/>
      <c r="L972" s="255"/>
      <c r="M972" s="256"/>
      <c r="N972" s="257"/>
      <c r="O972" s="257"/>
      <c r="P972" s="257"/>
      <c r="Q972" s="257"/>
      <c r="R972" s="257"/>
      <c r="S972" s="257"/>
      <c r="T972" s="258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9" t="s">
        <v>136</v>
      </c>
      <c r="AU972" s="259" t="s">
        <v>83</v>
      </c>
      <c r="AV972" s="14" t="s">
        <v>83</v>
      </c>
      <c r="AW972" s="14" t="s">
        <v>30</v>
      </c>
      <c r="AX972" s="14" t="s">
        <v>73</v>
      </c>
      <c r="AY972" s="259" t="s">
        <v>123</v>
      </c>
    </row>
    <row r="973" s="15" customFormat="1">
      <c r="A973" s="15"/>
      <c r="B973" s="260"/>
      <c r="C973" s="261"/>
      <c r="D973" s="232" t="s">
        <v>136</v>
      </c>
      <c r="E973" s="262" t="s">
        <v>1</v>
      </c>
      <c r="F973" s="263" t="s">
        <v>139</v>
      </c>
      <c r="G973" s="261"/>
      <c r="H973" s="264">
        <v>594.63999999999999</v>
      </c>
      <c r="I973" s="265"/>
      <c r="J973" s="261"/>
      <c r="K973" s="261"/>
      <c r="L973" s="266"/>
      <c r="M973" s="267"/>
      <c r="N973" s="268"/>
      <c r="O973" s="268"/>
      <c r="P973" s="268"/>
      <c r="Q973" s="268"/>
      <c r="R973" s="268"/>
      <c r="S973" s="268"/>
      <c r="T973" s="269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70" t="s">
        <v>136</v>
      </c>
      <c r="AU973" s="270" t="s">
        <v>83</v>
      </c>
      <c r="AV973" s="15" t="s">
        <v>130</v>
      </c>
      <c r="AW973" s="15" t="s">
        <v>30</v>
      </c>
      <c r="AX973" s="15" t="s">
        <v>81</v>
      </c>
      <c r="AY973" s="270" t="s">
        <v>123</v>
      </c>
    </row>
    <row r="974" s="2" customFormat="1" ht="24.15" customHeight="1">
      <c r="A974" s="39"/>
      <c r="B974" s="40"/>
      <c r="C974" s="219" t="s">
        <v>1076</v>
      </c>
      <c r="D974" s="219" t="s">
        <v>125</v>
      </c>
      <c r="E974" s="220" t="s">
        <v>1077</v>
      </c>
      <c r="F974" s="221" t="s">
        <v>1078</v>
      </c>
      <c r="G974" s="222" t="s">
        <v>202</v>
      </c>
      <c r="H974" s="223">
        <v>9.3960000000000008</v>
      </c>
      <c r="I974" s="224"/>
      <c r="J974" s="225">
        <f>ROUND(I974*H974,2)</f>
        <v>0</v>
      </c>
      <c r="K974" s="221" t="s">
        <v>129</v>
      </c>
      <c r="L974" s="45"/>
      <c r="M974" s="226" t="s">
        <v>1</v>
      </c>
      <c r="N974" s="227" t="s">
        <v>38</v>
      </c>
      <c r="O974" s="92"/>
      <c r="P974" s="228">
        <f>O974*H974</f>
        <v>0</v>
      </c>
      <c r="Q974" s="228">
        <v>0</v>
      </c>
      <c r="R974" s="228">
        <f>Q974*H974</f>
        <v>0</v>
      </c>
      <c r="S974" s="228">
        <v>0</v>
      </c>
      <c r="T974" s="229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30" t="s">
        <v>130</v>
      </c>
      <c r="AT974" s="230" t="s">
        <v>125</v>
      </c>
      <c r="AU974" s="230" t="s">
        <v>83</v>
      </c>
      <c r="AY974" s="18" t="s">
        <v>123</v>
      </c>
      <c r="BE974" s="231">
        <f>IF(N974="základní",J974,0)</f>
        <v>0</v>
      </c>
      <c r="BF974" s="231">
        <f>IF(N974="snížená",J974,0)</f>
        <v>0</v>
      </c>
      <c r="BG974" s="231">
        <f>IF(N974="zákl. přenesená",J974,0)</f>
        <v>0</v>
      </c>
      <c r="BH974" s="231">
        <f>IF(N974="sníž. přenesená",J974,0)</f>
        <v>0</v>
      </c>
      <c r="BI974" s="231">
        <f>IF(N974="nulová",J974,0)</f>
        <v>0</v>
      </c>
      <c r="BJ974" s="18" t="s">
        <v>81</v>
      </c>
      <c r="BK974" s="231">
        <f>ROUND(I974*H974,2)</f>
        <v>0</v>
      </c>
      <c r="BL974" s="18" t="s">
        <v>130</v>
      </c>
      <c r="BM974" s="230" t="s">
        <v>1079</v>
      </c>
    </row>
    <row r="975" s="2" customFormat="1">
      <c r="A975" s="39"/>
      <c r="B975" s="40"/>
      <c r="C975" s="41"/>
      <c r="D975" s="232" t="s">
        <v>132</v>
      </c>
      <c r="E975" s="41"/>
      <c r="F975" s="233" t="s">
        <v>1080</v>
      </c>
      <c r="G975" s="41"/>
      <c r="H975" s="41"/>
      <c r="I975" s="234"/>
      <c r="J975" s="41"/>
      <c r="K975" s="41"/>
      <c r="L975" s="45"/>
      <c r="M975" s="235"/>
      <c r="N975" s="236"/>
      <c r="O975" s="92"/>
      <c r="P975" s="92"/>
      <c r="Q975" s="92"/>
      <c r="R975" s="92"/>
      <c r="S975" s="92"/>
      <c r="T975" s="93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T975" s="18" t="s">
        <v>132</v>
      </c>
      <c r="AU975" s="18" t="s">
        <v>83</v>
      </c>
    </row>
    <row r="976" s="2" customFormat="1">
      <c r="A976" s="39"/>
      <c r="B976" s="40"/>
      <c r="C976" s="41"/>
      <c r="D976" s="237" t="s">
        <v>134</v>
      </c>
      <c r="E976" s="41"/>
      <c r="F976" s="238" t="s">
        <v>1081</v>
      </c>
      <c r="G976" s="41"/>
      <c r="H976" s="41"/>
      <c r="I976" s="234"/>
      <c r="J976" s="41"/>
      <c r="K976" s="41"/>
      <c r="L976" s="45"/>
      <c r="M976" s="235"/>
      <c r="N976" s="236"/>
      <c r="O976" s="92"/>
      <c r="P976" s="92"/>
      <c r="Q976" s="92"/>
      <c r="R976" s="92"/>
      <c r="S976" s="92"/>
      <c r="T976" s="93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T976" s="18" t="s">
        <v>134</v>
      </c>
      <c r="AU976" s="18" t="s">
        <v>83</v>
      </c>
    </row>
    <row r="977" s="13" customFormat="1">
      <c r="A977" s="13"/>
      <c r="B977" s="239"/>
      <c r="C977" s="240"/>
      <c r="D977" s="232" t="s">
        <v>136</v>
      </c>
      <c r="E977" s="241" t="s">
        <v>1</v>
      </c>
      <c r="F977" s="242" t="s">
        <v>1072</v>
      </c>
      <c r="G977" s="240"/>
      <c r="H977" s="241" t="s">
        <v>1</v>
      </c>
      <c r="I977" s="243"/>
      <c r="J977" s="240"/>
      <c r="K977" s="240"/>
      <c r="L977" s="244"/>
      <c r="M977" s="245"/>
      <c r="N977" s="246"/>
      <c r="O977" s="246"/>
      <c r="P977" s="246"/>
      <c r="Q977" s="246"/>
      <c r="R977" s="246"/>
      <c r="S977" s="246"/>
      <c r="T977" s="247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8" t="s">
        <v>136</v>
      </c>
      <c r="AU977" s="248" t="s">
        <v>83</v>
      </c>
      <c r="AV977" s="13" t="s">
        <v>81</v>
      </c>
      <c r="AW977" s="13" t="s">
        <v>30</v>
      </c>
      <c r="AX977" s="13" t="s">
        <v>73</v>
      </c>
      <c r="AY977" s="248" t="s">
        <v>123</v>
      </c>
    </row>
    <row r="978" s="14" customFormat="1">
      <c r="A978" s="14"/>
      <c r="B978" s="249"/>
      <c r="C978" s="250"/>
      <c r="D978" s="232" t="s">
        <v>136</v>
      </c>
      <c r="E978" s="251" t="s">
        <v>1</v>
      </c>
      <c r="F978" s="252" t="s">
        <v>1082</v>
      </c>
      <c r="G978" s="250"/>
      <c r="H978" s="253">
        <v>9.3960000000000008</v>
      </c>
      <c r="I978" s="254"/>
      <c r="J978" s="250"/>
      <c r="K978" s="250"/>
      <c r="L978" s="255"/>
      <c r="M978" s="256"/>
      <c r="N978" s="257"/>
      <c r="O978" s="257"/>
      <c r="P978" s="257"/>
      <c r="Q978" s="257"/>
      <c r="R978" s="257"/>
      <c r="S978" s="257"/>
      <c r="T978" s="258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9" t="s">
        <v>136</v>
      </c>
      <c r="AU978" s="259" t="s">
        <v>83</v>
      </c>
      <c r="AV978" s="14" t="s">
        <v>83</v>
      </c>
      <c r="AW978" s="14" t="s">
        <v>30</v>
      </c>
      <c r="AX978" s="14" t="s">
        <v>81</v>
      </c>
      <c r="AY978" s="259" t="s">
        <v>123</v>
      </c>
    </row>
    <row r="979" s="2" customFormat="1" ht="37.8" customHeight="1">
      <c r="A979" s="39"/>
      <c r="B979" s="40"/>
      <c r="C979" s="219" t="s">
        <v>1083</v>
      </c>
      <c r="D979" s="219" t="s">
        <v>125</v>
      </c>
      <c r="E979" s="220" t="s">
        <v>1084</v>
      </c>
      <c r="F979" s="221" t="s">
        <v>1085</v>
      </c>
      <c r="G979" s="222" t="s">
        <v>202</v>
      </c>
      <c r="H979" s="223">
        <v>89.504999999999995</v>
      </c>
      <c r="I979" s="224"/>
      <c r="J979" s="225">
        <f>ROUND(I979*H979,2)</f>
        <v>0</v>
      </c>
      <c r="K979" s="221" t="s">
        <v>129</v>
      </c>
      <c r="L979" s="45"/>
      <c r="M979" s="226" t="s">
        <v>1</v>
      </c>
      <c r="N979" s="227" t="s">
        <v>38</v>
      </c>
      <c r="O979" s="92"/>
      <c r="P979" s="228">
        <f>O979*H979</f>
        <v>0</v>
      </c>
      <c r="Q979" s="228">
        <v>0</v>
      </c>
      <c r="R979" s="228">
        <f>Q979*H979</f>
        <v>0</v>
      </c>
      <c r="S979" s="228">
        <v>0</v>
      </c>
      <c r="T979" s="229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30" t="s">
        <v>130</v>
      </c>
      <c r="AT979" s="230" t="s">
        <v>125</v>
      </c>
      <c r="AU979" s="230" t="s">
        <v>83</v>
      </c>
      <c r="AY979" s="18" t="s">
        <v>123</v>
      </c>
      <c r="BE979" s="231">
        <f>IF(N979="základní",J979,0)</f>
        <v>0</v>
      </c>
      <c r="BF979" s="231">
        <f>IF(N979="snížená",J979,0)</f>
        <v>0</v>
      </c>
      <c r="BG979" s="231">
        <f>IF(N979="zákl. přenesená",J979,0)</f>
        <v>0</v>
      </c>
      <c r="BH979" s="231">
        <f>IF(N979="sníž. přenesená",J979,0)</f>
        <v>0</v>
      </c>
      <c r="BI979" s="231">
        <f>IF(N979="nulová",J979,0)</f>
        <v>0</v>
      </c>
      <c r="BJ979" s="18" t="s">
        <v>81</v>
      </c>
      <c r="BK979" s="231">
        <f>ROUND(I979*H979,2)</f>
        <v>0</v>
      </c>
      <c r="BL979" s="18" t="s">
        <v>130</v>
      </c>
      <c r="BM979" s="230" t="s">
        <v>1086</v>
      </c>
    </row>
    <row r="980" s="2" customFormat="1">
      <c r="A980" s="39"/>
      <c r="B980" s="40"/>
      <c r="C980" s="41"/>
      <c r="D980" s="232" t="s">
        <v>132</v>
      </c>
      <c r="E980" s="41"/>
      <c r="F980" s="233" t="s">
        <v>1087</v>
      </c>
      <c r="G980" s="41"/>
      <c r="H980" s="41"/>
      <c r="I980" s="234"/>
      <c r="J980" s="41"/>
      <c r="K980" s="41"/>
      <c r="L980" s="45"/>
      <c r="M980" s="235"/>
      <c r="N980" s="236"/>
      <c r="O980" s="92"/>
      <c r="P980" s="92"/>
      <c r="Q980" s="92"/>
      <c r="R980" s="92"/>
      <c r="S980" s="92"/>
      <c r="T980" s="93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132</v>
      </c>
      <c r="AU980" s="18" t="s">
        <v>83</v>
      </c>
    </row>
    <row r="981" s="2" customFormat="1">
      <c r="A981" s="39"/>
      <c r="B981" s="40"/>
      <c r="C981" s="41"/>
      <c r="D981" s="237" t="s">
        <v>134</v>
      </c>
      <c r="E981" s="41"/>
      <c r="F981" s="238" t="s">
        <v>1088</v>
      </c>
      <c r="G981" s="41"/>
      <c r="H981" s="41"/>
      <c r="I981" s="234"/>
      <c r="J981" s="41"/>
      <c r="K981" s="41"/>
      <c r="L981" s="45"/>
      <c r="M981" s="235"/>
      <c r="N981" s="236"/>
      <c r="O981" s="92"/>
      <c r="P981" s="92"/>
      <c r="Q981" s="92"/>
      <c r="R981" s="92"/>
      <c r="S981" s="92"/>
      <c r="T981" s="93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T981" s="18" t="s">
        <v>134</v>
      </c>
      <c r="AU981" s="18" t="s">
        <v>83</v>
      </c>
    </row>
    <row r="982" s="13" customFormat="1">
      <c r="A982" s="13"/>
      <c r="B982" s="239"/>
      <c r="C982" s="240"/>
      <c r="D982" s="232" t="s">
        <v>136</v>
      </c>
      <c r="E982" s="241" t="s">
        <v>1</v>
      </c>
      <c r="F982" s="242" t="s">
        <v>1089</v>
      </c>
      <c r="G982" s="240"/>
      <c r="H982" s="241" t="s">
        <v>1</v>
      </c>
      <c r="I982" s="243"/>
      <c r="J982" s="240"/>
      <c r="K982" s="240"/>
      <c r="L982" s="244"/>
      <c r="M982" s="245"/>
      <c r="N982" s="246"/>
      <c r="O982" s="246"/>
      <c r="P982" s="246"/>
      <c r="Q982" s="246"/>
      <c r="R982" s="246"/>
      <c r="S982" s="246"/>
      <c r="T982" s="247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8" t="s">
        <v>136</v>
      </c>
      <c r="AU982" s="248" t="s">
        <v>83</v>
      </c>
      <c r="AV982" s="13" t="s">
        <v>81</v>
      </c>
      <c r="AW982" s="13" t="s">
        <v>30</v>
      </c>
      <c r="AX982" s="13" t="s">
        <v>73</v>
      </c>
      <c r="AY982" s="248" t="s">
        <v>123</v>
      </c>
    </row>
    <row r="983" s="14" customFormat="1">
      <c r="A983" s="14"/>
      <c r="B983" s="249"/>
      <c r="C983" s="250"/>
      <c r="D983" s="232" t="s">
        <v>136</v>
      </c>
      <c r="E983" s="251" t="s">
        <v>1</v>
      </c>
      <c r="F983" s="252" t="s">
        <v>1090</v>
      </c>
      <c r="G983" s="250"/>
      <c r="H983" s="253">
        <v>65.771000000000001</v>
      </c>
      <c r="I983" s="254"/>
      <c r="J983" s="250"/>
      <c r="K983" s="250"/>
      <c r="L983" s="255"/>
      <c r="M983" s="256"/>
      <c r="N983" s="257"/>
      <c r="O983" s="257"/>
      <c r="P983" s="257"/>
      <c r="Q983" s="257"/>
      <c r="R983" s="257"/>
      <c r="S983" s="257"/>
      <c r="T983" s="258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9" t="s">
        <v>136</v>
      </c>
      <c r="AU983" s="259" t="s">
        <v>83</v>
      </c>
      <c r="AV983" s="14" t="s">
        <v>83</v>
      </c>
      <c r="AW983" s="14" t="s">
        <v>30</v>
      </c>
      <c r="AX983" s="14" t="s">
        <v>73</v>
      </c>
      <c r="AY983" s="259" t="s">
        <v>123</v>
      </c>
    </row>
    <row r="984" s="13" customFormat="1">
      <c r="A984" s="13"/>
      <c r="B984" s="239"/>
      <c r="C984" s="240"/>
      <c r="D984" s="232" t="s">
        <v>136</v>
      </c>
      <c r="E984" s="241" t="s">
        <v>1</v>
      </c>
      <c r="F984" s="242" t="s">
        <v>1091</v>
      </c>
      <c r="G984" s="240"/>
      <c r="H984" s="241" t="s">
        <v>1</v>
      </c>
      <c r="I984" s="243"/>
      <c r="J984" s="240"/>
      <c r="K984" s="240"/>
      <c r="L984" s="244"/>
      <c r="M984" s="245"/>
      <c r="N984" s="246"/>
      <c r="O984" s="246"/>
      <c r="P984" s="246"/>
      <c r="Q984" s="246"/>
      <c r="R984" s="246"/>
      <c r="S984" s="246"/>
      <c r="T984" s="247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8" t="s">
        <v>136</v>
      </c>
      <c r="AU984" s="248" t="s">
        <v>83</v>
      </c>
      <c r="AV984" s="13" t="s">
        <v>81</v>
      </c>
      <c r="AW984" s="13" t="s">
        <v>30</v>
      </c>
      <c r="AX984" s="13" t="s">
        <v>73</v>
      </c>
      <c r="AY984" s="248" t="s">
        <v>123</v>
      </c>
    </row>
    <row r="985" s="14" customFormat="1">
      <c r="A985" s="14"/>
      <c r="B985" s="249"/>
      <c r="C985" s="250"/>
      <c r="D985" s="232" t="s">
        <v>136</v>
      </c>
      <c r="E985" s="251" t="s">
        <v>1</v>
      </c>
      <c r="F985" s="252" t="s">
        <v>1092</v>
      </c>
      <c r="G985" s="250"/>
      <c r="H985" s="253">
        <v>0.02</v>
      </c>
      <c r="I985" s="254"/>
      <c r="J985" s="250"/>
      <c r="K985" s="250"/>
      <c r="L985" s="255"/>
      <c r="M985" s="256"/>
      <c r="N985" s="257"/>
      <c r="O985" s="257"/>
      <c r="P985" s="257"/>
      <c r="Q985" s="257"/>
      <c r="R985" s="257"/>
      <c r="S985" s="257"/>
      <c r="T985" s="258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9" t="s">
        <v>136</v>
      </c>
      <c r="AU985" s="259" t="s">
        <v>83</v>
      </c>
      <c r="AV985" s="14" t="s">
        <v>83</v>
      </c>
      <c r="AW985" s="14" t="s">
        <v>30</v>
      </c>
      <c r="AX985" s="14" t="s">
        <v>73</v>
      </c>
      <c r="AY985" s="259" t="s">
        <v>123</v>
      </c>
    </row>
    <row r="986" s="13" customFormat="1">
      <c r="A986" s="13"/>
      <c r="B986" s="239"/>
      <c r="C986" s="240"/>
      <c r="D986" s="232" t="s">
        <v>136</v>
      </c>
      <c r="E986" s="241" t="s">
        <v>1</v>
      </c>
      <c r="F986" s="242" t="s">
        <v>1093</v>
      </c>
      <c r="G986" s="240"/>
      <c r="H986" s="241" t="s">
        <v>1</v>
      </c>
      <c r="I986" s="243"/>
      <c r="J986" s="240"/>
      <c r="K986" s="240"/>
      <c r="L986" s="244"/>
      <c r="M986" s="245"/>
      <c r="N986" s="246"/>
      <c r="O986" s="246"/>
      <c r="P986" s="246"/>
      <c r="Q986" s="246"/>
      <c r="R986" s="246"/>
      <c r="S986" s="246"/>
      <c r="T986" s="247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8" t="s">
        <v>136</v>
      </c>
      <c r="AU986" s="248" t="s">
        <v>83</v>
      </c>
      <c r="AV986" s="13" t="s">
        <v>81</v>
      </c>
      <c r="AW986" s="13" t="s">
        <v>30</v>
      </c>
      <c r="AX986" s="13" t="s">
        <v>73</v>
      </c>
      <c r="AY986" s="248" t="s">
        <v>123</v>
      </c>
    </row>
    <row r="987" s="14" customFormat="1">
      <c r="A987" s="14"/>
      <c r="B987" s="249"/>
      <c r="C987" s="250"/>
      <c r="D987" s="232" t="s">
        <v>136</v>
      </c>
      <c r="E987" s="251" t="s">
        <v>1</v>
      </c>
      <c r="F987" s="252" t="s">
        <v>1094</v>
      </c>
      <c r="G987" s="250"/>
      <c r="H987" s="253">
        <v>23.713999999999999</v>
      </c>
      <c r="I987" s="254"/>
      <c r="J987" s="250"/>
      <c r="K987" s="250"/>
      <c r="L987" s="255"/>
      <c r="M987" s="256"/>
      <c r="N987" s="257"/>
      <c r="O987" s="257"/>
      <c r="P987" s="257"/>
      <c r="Q987" s="257"/>
      <c r="R987" s="257"/>
      <c r="S987" s="257"/>
      <c r="T987" s="258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9" t="s">
        <v>136</v>
      </c>
      <c r="AU987" s="259" t="s">
        <v>83</v>
      </c>
      <c r="AV987" s="14" t="s">
        <v>83</v>
      </c>
      <c r="AW987" s="14" t="s">
        <v>30</v>
      </c>
      <c r="AX987" s="14" t="s">
        <v>73</v>
      </c>
      <c r="AY987" s="259" t="s">
        <v>123</v>
      </c>
    </row>
    <row r="988" s="15" customFormat="1">
      <c r="A988" s="15"/>
      <c r="B988" s="260"/>
      <c r="C988" s="261"/>
      <c r="D988" s="232" t="s">
        <v>136</v>
      </c>
      <c r="E988" s="262" t="s">
        <v>1</v>
      </c>
      <c r="F988" s="263" t="s">
        <v>139</v>
      </c>
      <c r="G988" s="261"/>
      <c r="H988" s="264">
        <v>89.504999999999995</v>
      </c>
      <c r="I988" s="265"/>
      <c r="J988" s="261"/>
      <c r="K988" s="261"/>
      <c r="L988" s="266"/>
      <c r="M988" s="267"/>
      <c r="N988" s="268"/>
      <c r="O988" s="268"/>
      <c r="P988" s="268"/>
      <c r="Q988" s="268"/>
      <c r="R988" s="268"/>
      <c r="S988" s="268"/>
      <c r="T988" s="269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70" t="s">
        <v>136</v>
      </c>
      <c r="AU988" s="270" t="s">
        <v>83</v>
      </c>
      <c r="AV988" s="15" t="s">
        <v>130</v>
      </c>
      <c r="AW988" s="15" t="s">
        <v>30</v>
      </c>
      <c r="AX988" s="15" t="s">
        <v>81</v>
      </c>
      <c r="AY988" s="270" t="s">
        <v>123</v>
      </c>
    </row>
    <row r="989" s="2" customFormat="1" ht="37.8" customHeight="1">
      <c r="A989" s="39"/>
      <c r="B989" s="40"/>
      <c r="C989" s="219" t="s">
        <v>1095</v>
      </c>
      <c r="D989" s="219" t="s">
        <v>125</v>
      </c>
      <c r="E989" s="220" t="s">
        <v>1096</v>
      </c>
      <c r="F989" s="221" t="s">
        <v>1097</v>
      </c>
      <c r="G989" s="222" t="s">
        <v>202</v>
      </c>
      <c r="H989" s="223">
        <v>111.05200000000001</v>
      </c>
      <c r="I989" s="224"/>
      <c r="J989" s="225">
        <f>ROUND(I989*H989,2)</f>
        <v>0</v>
      </c>
      <c r="K989" s="221" t="s">
        <v>129</v>
      </c>
      <c r="L989" s="45"/>
      <c r="M989" s="226" t="s">
        <v>1</v>
      </c>
      <c r="N989" s="227" t="s">
        <v>38</v>
      </c>
      <c r="O989" s="92"/>
      <c r="P989" s="228">
        <f>O989*H989</f>
        <v>0</v>
      </c>
      <c r="Q989" s="228">
        <v>0</v>
      </c>
      <c r="R989" s="228">
        <f>Q989*H989</f>
        <v>0</v>
      </c>
      <c r="S989" s="228">
        <v>0</v>
      </c>
      <c r="T989" s="229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30" t="s">
        <v>130</v>
      </c>
      <c r="AT989" s="230" t="s">
        <v>125</v>
      </c>
      <c r="AU989" s="230" t="s">
        <v>83</v>
      </c>
      <c r="AY989" s="18" t="s">
        <v>123</v>
      </c>
      <c r="BE989" s="231">
        <f>IF(N989="základní",J989,0)</f>
        <v>0</v>
      </c>
      <c r="BF989" s="231">
        <f>IF(N989="snížená",J989,0)</f>
        <v>0</v>
      </c>
      <c r="BG989" s="231">
        <f>IF(N989="zákl. přenesená",J989,0)</f>
        <v>0</v>
      </c>
      <c r="BH989" s="231">
        <f>IF(N989="sníž. přenesená",J989,0)</f>
        <v>0</v>
      </c>
      <c r="BI989" s="231">
        <f>IF(N989="nulová",J989,0)</f>
        <v>0</v>
      </c>
      <c r="BJ989" s="18" t="s">
        <v>81</v>
      </c>
      <c r="BK989" s="231">
        <f>ROUND(I989*H989,2)</f>
        <v>0</v>
      </c>
      <c r="BL989" s="18" t="s">
        <v>130</v>
      </c>
      <c r="BM989" s="230" t="s">
        <v>1098</v>
      </c>
    </row>
    <row r="990" s="2" customFormat="1">
      <c r="A990" s="39"/>
      <c r="B990" s="40"/>
      <c r="C990" s="41"/>
      <c r="D990" s="232" t="s">
        <v>132</v>
      </c>
      <c r="E990" s="41"/>
      <c r="F990" s="233" t="s">
        <v>1099</v>
      </c>
      <c r="G990" s="41"/>
      <c r="H990" s="41"/>
      <c r="I990" s="234"/>
      <c r="J990" s="41"/>
      <c r="K990" s="41"/>
      <c r="L990" s="45"/>
      <c r="M990" s="235"/>
      <c r="N990" s="236"/>
      <c r="O990" s="92"/>
      <c r="P990" s="92"/>
      <c r="Q990" s="92"/>
      <c r="R990" s="92"/>
      <c r="S990" s="92"/>
      <c r="T990" s="93"/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T990" s="18" t="s">
        <v>132</v>
      </c>
      <c r="AU990" s="18" t="s">
        <v>83</v>
      </c>
    </row>
    <row r="991" s="2" customFormat="1">
      <c r="A991" s="39"/>
      <c r="B991" s="40"/>
      <c r="C991" s="41"/>
      <c r="D991" s="237" t="s">
        <v>134</v>
      </c>
      <c r="E991" s="41"/>
      <c r="F991" s="238" t="s">
        <v>1100</v>
      </c>
      <c r="G991" s="41"/>
      <c r="H991" s="41"/>
      <c r="I991" s="234"/>
      <c r="J991" s="41"/>
      <c r="K991" s="41"/>
      <c r="L991" s="45"/>
      <c r="M991" s="235"/>
      <c r="N991" s="236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134</v>
      </c>
      <c r="AU991" s="18" t="s">
        <v>83</v>
      </c>
    </row>
    <row r="992" s="13" customFormat="1">
      <c r="A992" s="13"/>
      <c r="B992" s="239"/>
      <c r="C992" s="240"/>
      <c r="D992" s="232" t="s">
        <v>136</v>
      </c>
      <c r="E992" s="241" t="s">
        <v>1</v>
      </c>
      <c r="F992" s="242" t="s">
        <v>1101</v>
      </c>
      <c r="G992" s="240"/>
      <c r="H992" s="241" t="s">
        <v>1</v>
      </c>
      <c r="I992" s="243"/>
      <c r="J992" s="240"/>
      <c r="K992" s="240"/>
      <c r="L992" s="244"/>
      <c r="M992" s="245"/>
      <c r="N992" s="246"/>
      <c r="O992" s="246"/>
      <c r="P992" s="246"/>
      <c r="Q992" s="246"/>
      <c r="R992" s="246"/>
      <c r="S992" s="246"/>
      <c r="T992" s="247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8" t="s">
        <v>136</v>
      </c>
      <c r="AU992" s="248" t="s">
        <v>83</v>
      </c>
      <c r="AV992" s="13" t="s">
        <v>81</v>
      </c>
      <c r="AW992" s="13" t="s">
        <v>30</v>
      </c>
      <c r="AX992" s="13" t="s">
        <v>73</v>
      </c>
      <c r="AY992" s="248" t="s">
        <v>123</v>
      </c>
    </row>
    <row r="993" s="14" customFormat="1">
      <c r="A993" s="14"/>
      <c r="B993" s="249"/>
      <c r="C993" s="250"/>
      <c r="D993" s="232" t="s">
        <v>136</v>
      </c>
      <c r="E993" s="251" t="s">
        <v>1</v>
      </c>
      <c r="F993" s="252" t="s">
        <v>1102</v>
      </c>
      <c r="G993" s="250"/>
      <c r="H993" s="253">
        <v>90.177000000000007</v>
      </c>
      <c r="I993" s="254"/>
      <c r="J993" s="250"/>
      <c r="K993" s="250"/>
      <c r="L993" s="255"/>
      <c r="M993" s="256"/>
      <c r="N993" s="257"/>
      <c r="O993" s="257"/>
      <c r="P993" s="257"/>
      <c r="Q993" s="257"/>
      <c r="R993" s="257"/>
      <c r="S993" s="257"/>
      <c r="T993" s="258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9" t="s">
        <v>136</v>
      </c>
      <c r="AU993" s="259" t="s">
        <v>83</v>
      </c>
      <c r="AV993" s="14" t="s">
        <v>83</v>
      </c>
      <c r="AW993" s="14" t="s">
        <v>30</v>
      </c>
      <c r="AX993" s="14" t="s">
        <v>73</v>
      </c>
      <c r="AY993" s="259" t="s">
        <v>123</v>
      </c>
    </row>
    <row r="994" s="13" customFormat="1">
      <c r="A994" s="13"/>
      <c r="B994" s="239"/>
      <c r="C994" s="240"/>
      <c r="D994" s="232" t="s">
        <v>136</v>
      </c>
      <c r="E994" s="241" t="s">
        <v>1</v>
      </c>
      <c r="F994" s="242" t="s">
        <v>1103</v>
      </c>
      <c r="G994" s="240"/>
      <c r="H994" s="241" t="s">
        <v>1</v>
      </c>
      <c r="I994" s="243"/>
      <c r="J994" s="240"/>
      <c r="K994" s="240"/>
      <c r="L994" s="244"/>
      <c r="M994" s="245"/>
      <c r="N994" s="246"/>
      <c r="O994" s="246"/>
      <c r="P994" s="246"/>
      <c r="Q994" s="246"/>
      <c r="R994" s="246"/>
      <c r="S994" s="246"/>
      <c r="T994" s="247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8" t="s">
        <v>136</v>
      </c>
      <c r="AU994" s="248" t="s">
        <v>83</v>
      </c>
      <c r="AV994" s="13" t="s">
        <v>81</v>
      </c>
      <c r="AW994" s="13" t="s">
        <v>30</v>
      </c>
      <c r="AX994" s="13" t="s">
        <v>73</v>
      </c>
      <c r="AY994" s="248" t="s">
        <v>123</v>
      </c>
    </row>
    <row r="995" s="14" customFormat="1">
      <c r="A995" s="14"/>
      <c r="B995" s="249"/>
      <c r="C995" s="250"/>
      <c r="D995" s="232" t="s">
        <v>136</v>
      </c>
      <c r="E995" s="251" t="s">
        <v>1</v>
      </c>
      <c r="F995" s="252" t="s">
        <v>1104</v>
      </c>
      <c r="G995" s="250"/>
      <c r="H995" s="253">
        <v>20.875</v>
      </c>
      <c r="I995" s="254"/>
      <c r="J995" s="250"/>
      <c r="K995" s="250"/>
      <c r="L995" s="255"/>
      <c r="M995" s="256"/>
      <c r="N995" s="257"/>
      <c r="O995" s="257"/>
      <c r="P995" s="257"/>
      <c r="Q995" s="257"/>
      <c r="R995" s="257"/>
      <c r="S995" s="257"/>
      <c r="T995" s="258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9" t="s">
        <v>136</v>
      </c>
      <c r="AU995" s="259" t="s">
        <v>83</v>
      </c>
      <c r="AV995" s="14" t="s">
        <v>83</v>
      </c>
      <c r="AW995" s="14" t="s">
        <v>30</v>
      </c>
      <c r="AX995" s="14" t="s">
        <v>73</v>
      </c>
      <c r="AY995" s="259" t="s">
        <v>123</v>
      </c>
    </row>
    <row r="996" s="15" customFormat="1">
      <c r="A996" s="15"/>
      <c r="B996" s="260"/>
      <c r="C996" s="261"/>
      <c r="D996" s="232" t="s">
        <v>136</v>
      </c>
      <c r="E996" s="262" t="s">
        <v>1</v>
      </c>
      <c r="F996" s="263" t="s">
        <v>139</v>
      </c>
      <c r="G996" s="261"/>
      <c r="H996" s="264">
        <v>111.05200000000001</v>
      </c>
      <c r="I996" s="265"/>
      <c r="J996" s="261"/>
      <c r="K996" s="261"/>
      <c r="L996" s="266"/>
      <c r="M996" s="267"/>
      <c r="N996" s="268"/>
      <c r="O996" s="268"/>
      <c r="P996" s="268"/>
      <c r="Q996" s="268"/>
      <c r="R996" s="268"/>
      <c r="S996" s="268"/>
      <c r="T996" s="269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70" t="s">
        <v>136</v>
      </c>
      <c r="AU996" s="270" t="s">
        <v>83</v>
      </c>
      <c r="AV996" s="15" t="s">
        <v>130</v>
      </c>
      <c r="AW996" s="15" t="s">
        <v>30</v>
      </c>
      <c r="AX996" s="15" t="s">
        <v>81</v>
      </c>
      <c r="AY996" s="270" t="s">
        <v>123</v>
      </c>
    </row>
    <row r="997" s="12" customFormat="1" ht="22.8" customHeight="1">
      <c r="A997" s="12"/>
      <c r="B997" s="203"/>
      <c r="C997" s="204"/>
      <c r="D997" s="205" t="s">
        <v>72</v>
      </c>
      <c r="E997" s="217" t="s">
        <v>1105</v>
      </c>
      <c r="F997" s="217" t="s">
        <v>1106</v>
      </c>
      <c r="G997" s="204"/>
      <c r="H997" s="204"/>
      <c r="I997" s="207"/>
      <c r="J997" s="218">
        <f>BK997</f>
        <v>0</v>
      </c>
      <c r="K997" s="204"/>
      <c r="L997" s="209"/>
      <c r="M997" s="210"/>
      <c r="N997" s="211"/>
      <c r="O997" s="211"/>
      <c r="P997" s="212">
        <f>SUM(P998:P1004)</f>
        <v>0</v>
      </c>
      <c r="Q997" s="211"/>
      <c r="R997" s="212">
        <f>SUM(R998:R1004)</f>
        <v>0</v>
      </c>
      <c r="S997" s="211"/>
      <c r="T997" s="213">
        <f>SUM(T998:T1004)</f>
        <v>0</v>
      </c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R997" s="214" t="s">
        <v>81</v>
      </c>
      <c r="AT997" s="215" t="s">
        <v>72</v>
      </c>
      <c r="AU997" s="215" t="s">
        <v>81</v>
      </c>
      <c r="AY997" s="214" t="s">
        <v>123</v>
      </c>
      <c r="BK997" s="216">
        <f>SUM(BK998:BK1004)</f>
        <v>0</v>
      </c>
    </row>
    <row r="998" s="2" customFormat="1" ht="24.15" customHeight="1">
      <c r="A998" s="39"/>
      <c r="B998" s="40"/>
      <c r="C998" s="219" t="s">
        <v>1107</v>
      </c>
      <c r="D998" s="219" t="s">
        <v>125</v>
      </c>
      <c r="E998" s="220" t="s">
        <v>1108</v>
      </c>
      <c r="F998" s="221" t="s">
        <v>1109</v>
      </c>
      <c r="G998" s="222" t="s">
        <v>202</v>
      </c>
      <c r="H998" s="223">
        <v>1064.2349999999999</v>
      </c>
      <c r="I998" s="224"/>
      <c r="J998" s="225">
        <f>ROUND(I998*H998,2)</f>
        <v>0</v>
      </c>
      <c r="K998" s="221" t="s">
        <v>129</v>
      </c>
      <c r="L998" s="45"/>
      <c r="M998" s="226" t="s">
        <v>1</v>
      </c>
      <c r="N998" s="227" t="s">
        <v>38</v>
      </c>
      <c r="O998" s="92"/>
      <c r="P998" s="228">
        <f>O998*H998</f>
        <v>0</v>
      </c>
      <c r="Q998" s="228">
        <v>0</v>
      </c>
      <c r="R998" s="228">
        <f>Q998*H998</f>
        <v>0</v>
      </c>
      <c r="S998" s="228">
        <v>0</v>
      </c>
      <c r="T998" s="229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30" t="s">
        <v>130</v>
      </c>
      <c r="AT998" s="230" t="s">
        <v>125</v>
      </c>
      <c r="AU998" s="230" t="s">
        <v>83</v>
      </c>
      <c r="AY998" s="18" t="s">
        <v>123</v>
      </c>
      <c r="BE998" s="231">
        <f>IF(N998="základní",J998,0)</f>
        <v>0</v>
      </c>
      <c r="BF998" s="231">
        <f>IF(N998="snížená",J998,0)</f>
        <v>0</v>
      </c>
      <c r="BG998" s="231">
        <f>IF(N998="zákl. přenesená",J998,0)</f>
        <v>0</v>
      </c>
      <c r="BH998" s="231">
        <f>IF(N998="sníž. přenesená",J998,0)</f>
        <v>0</v>
      </c>
      <c r="BI998" s="231">
        <f>IF(N998="nulová",J998,0)</f>
        <v>0</v>
      </c>
      <c r="BJ998" s="18" t="s">
        <v>81</v>
      </c>
      <c r="BK998" s="231">
        <f>ROUND(I998*H998,2)</f>
        <v>0</v>
      </c>
      <c r="BL998" s="18" t="s">
        <v>130</v>
      </c>
      <c r="BM998" s="230" t="s">
        <v>1110</v>
      </c>
    </row>
    <row r="999" s="2" customFormat="1">
      <c r="A999" s="39"/>
      <c r="B999" s="40"/>
      <c r="C999" s="41"/>
      <c r="D999" s="232" t="s">
        <v>132</v>
      </c>
      <c r="E999" s="41"/>
      <c r="F999" s="233" t="s">
        <v>1111</v>
      </c>
      <c r="G999" s="41"/>
      <c r="H999" s="41"/>
      <c r="I999" s="234"/>
      <c r="J999" s="41"/>
      <c r="K999" s="41"/>
      <c r="L999" s="45"/>
      <c r="M999" s="235"/>
      <c r="N999" s="236"/>
      <c r="O999" s="92"/>
      <c r="P999" s="92"/>
      <c r="Q999" s="92"/>
      <c r="R999" s="92"/>
      <c r="S999" s="92"/>
      <c r="T999" s="93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T999" s="18" t="s">
        <v>132</v>
      </c>
      <c r="AU999" s="18" t="s">
        <v>83</v>
      </c>
    </row>
    <row r="1000" s="2" customFormat="1">
      <c r="A1000" s="39"/>
      <c r="B1000" s="40"/>
      <c r="C1000" s="41"/>
      <c r="D1000" s="237" t="s">
        <v>134</v>
      </c>
      <c r="E1000" s="41"/>
      <c r="F1000" s="238" t="s">
        <v>1112</v>
      </c>
      <c r="G1000" s="41"/>
      <c r="H1000" s="41"/>
      <c r="I1000" s="234"/>
      <c r="J1000" s="41"/>
      <c r="K1000" s="41"/>
      <c r="L1000" s="45"/>
      <c r="M1000" s="235"/>
      <c r="N1000" s="236"/>
      <c r="O1000" s="92"/>
      <c r="P1000" s="92"/>
      <c r="Q1000" s="92"/>
      <c r="R1000" s="92"/>
      <c r="S1000" s="92"/>
      <c r="T1000" s="93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T1000" s="18" t="s">
        <v>134</v>
      </c>
      <c r="AU1000" s="18" t="s">
        <v>83</v>
      </c>
    </row>
    <row r="1001" s="2" customFormat="1" ht="33" customHeight="1">
      <c r="A1001" s="39"/>
      <c r="B1001" s="40"/>
      <c r="C1001" s="219" t="s">
        <v>1113</v>
      </c>
      <c r="D1001" s="219" t="s">
        <v>125</v>
      </c>
      <c r="E1001" s="220" t="s">
        <v>1114</v>
      </c>
      <c r="F1001" s="221" t="s">
        <v>1115</v>
      </c>
      <c r="G1001" s="222" t="s">
        <v>202</v>
      </c>
      <c r="H1001" s="223">
        <v>1064.2349999999999</v>
      </c>
      <c r="I1001" s="224"/>
      <c r="J1001" s="225">
        <f>ROUND(I1001*H1001,2)</f>
        <v>0</v>
      </c>
      <c r="K1001" s="221" t="s">
        <v>129</v>
      </c>
      <c r="L1001" s="45"/>
      <c r="M1001" s="226" t="s">
        <v>1</v>
      </c>
      <c r="N1001" s="227" t="s">
        <v>38</v>
      </c>
      <c r="O1001" s="92"/>
      <c r="P1001" s="228">
        <f>O1001*H1001</f>
        <v>0</v>
      </c>
      <c r="Q1001" s="228">
        <v>0</v>
      </c>
      <c r="R1001" s="228">
        <f>Q1001*H1001</f>
        <v>0</v>
      </c>
      <c r="S1001" s="228">
        <v>0</v>
      </c>
      <c r="T1001" s="229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30" t="s">
        <v>130</v>
      </c>
      <c r="AT1001" s="230" t="s">
        <v>125</v>
      </c>
      <c r="AU1001" s="230" t="s">
        <v>83</v>
      </c>
      <c r="AY1001" s="18" t="s">
        <v>123</v>
      </c>
      <c r="BE1001" s="231">
        <f>IF(N1001="základní",J1001,0)</f>
        <v>0</v>
      </c>
      <c r="BF1001" s="231">
        <f>IF(N1001="snížená",J1001,0)</f>
        <v>0</v>
      </c>
      <c r="BG1001" s="231">
        <f>IF(N1001="zákl. přenesená",J1001,0)</f>
        <v>0</v>
      </c>
      <c r="BH1001" s="231">
        <f>IF(N1001="sníž. přenesená",J1001,0)</f>
        <v>0</v>
      </c>
      <c r="BI1001" s="231">
        <f>IF(N1001="nulová",J1001,0)</f>
        <v>0</v>
      </c>
      <c r="BJ1001" s="18" t="s">
        <v>81</v>
      </c>
      <c r="BK1001" s="231">
        <f>ROUND(I1001*H1001,2)</f>
        <v>0</v>
      </c>
      <c r="BL1001" s="18" t="s">
        <v>130</v>
      </c>
      <c r="BM1001" s="230" t="s">
        <v>1116</v>
      </c>
    </row>
    <row r="1002" s="2" customFormat="1">
      <c r="A1002" s="39"/>
      <c r="B1002" s="40"/>
      <c r="C1002" s="41"/>
      <c r="D1002" s="232" t="s">
        <v>132</v>
      </c>
      <c r="E1002" s="41"/>
      <c r="F1002" s="233" t="s">
        <v>1117</v>
      </c>
      <c r="G1002" s="41"/>
      <c r="H1002" s="41"/>
      <c r="I1002" s="234"/>
      <c r="J1002" s="41"/>
      <c r="K1002" s="41"/>
      <c r="L1002" s="45"/>
      <c r="M1002" s="235"/>
      <c r="N1002" s="236"/>
      <c r="O1002" s="92"/>
      <c r="P1002" s="92"/>
      <c r="Q1002" s="92"/>
      <c r="R1002" s="92"/>
      <c r="S1002" s="92"/>
      <c r="T1002" s="93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132</v>
      </c>
      <c r="AU1002" s="18" t="s">
        <v>83</v>
      </c>
    </row>
    <row r="1003" s="2" customFormat="1">
      <c r="A1003" s="39"/>
      <c r="B1003" s="40"/>
      <c r="C1003" s="41"/>
      <c r="D1003" s="237" t="s">
        <v>134</v>
      </c>
      <c r="E1003" s="41"/>
      <c r="F1003" s="238" t="s">
        <v>1118</v>
      </c>
      <c r="G1003" s="41"/>
      <c r="H1003" s="41"/>
      <c r="I1003" s="234"/>
      <c r="J1003" s="41"/>
      <c r="K1003" s="41"/>
      <c r="L1003" s="45"/>
      <c r="M1003" s="235"/>
      <c r="N1003" s="236"/>
      <c r="O1003" s="92"/>
      <c r="P1003" s="92"/>
      <c r="Q1003" s="92"/>
      <c r="R1003" s="92"/>
      <c r="S1003" s="92"/>
      <c r="T1003" s="93"/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T1003" s="18" t="s">
        <v>134</v>
      </c>
      <c r="AU1003" s="18" t="s">
        <v>83</v>
      </c>
    </row>
    <row r="1004" s="2" customFormat="1">
      <c r="A1004" s="39"/>
      <c r="B1004" s="40"/>
      <c r="C1004" s="41"/>
      <c r="D1004" s="232" t="s">
        <v>206</v>
      </c>
      <c r="E1004" s="41"/>
      <c r="F1004" s="271" t="s">
        <v>1119</v>
      </c>
      <c r="G1004" s="41"/>
      <c r="H1004" s="41"/>
      <c r="I1004" s="234"/>
      <c r="J1004" s="41"/>
      <c r="K1004" s="41"/>
      <c r="L1004" s="45"/>
      <c r="M1004" s="235"/>
      <c r="N1004" s="236"/>
      <c r="O1004" s="92"/>
      <c r="P1004" s="92"/>
      <c r="Q1004" s="92"/>
      <c r="R1004" s="92"/>
      <c r="S1004" s="92"/>
      <c r="T1004" s="93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T1004" s="18" t="s">
        <v>206</v>
      </c>
      <c r="AU1004" s="18" t="s">
        <v>83</v>
      </c>
    </row>
    <row r="1005" s="12" customFormat="1" ht="25.92" customHeight="1">
      <c r="A1005" s="12"/>
      <c r="B1005" s="203"/>
      <c r="C1005" s="204"/>
      <c r="D1005" s="205" t="s">
        <v>72</v>
      </c>
      <c r="E1005" s="206" t="s">
        <v>1120</v>
      </c>
      <c r="F1005" s="206" t="s">
        <v>1121</v>
      </c>
      <c r="G1005" s="204"/>
      <c r="H1005" s="204"/>
      <c r="I1005" s="207"/>
      <c r="J1005" s="208">
        <f>BK1005</f>
        <v>0</v>
      </c>
      <c r="K1005" s="204"/>
      <c r="L1005" s="209"/>
      <c r="M1005" s="210"/>
      <c r="N1005" s="211"/>
      <c r="O1005" s="211"/>
      <c r="P1005" s="212">
        <f>P1006</f>
        <v>0</v>
      </c>
      <c r="Q1005" s="211"/>
      <c r="R1005" s="212">
        <f>R1006</f>
        <v>0</v>
      </c>
      <c r="S1005" s="211"/>
      <c r="T1005" s="213">
        <f>T1006</f>
        <v>3.2176960000000001</v>
      </c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R1005" s="214" t="s">
        <v>83</v>
      </c>
      <c r="AT1005" s="215" t="s">
        <v>72</v>
      </c>
      <c r="AU1005" s="215" t="s">
        <v>73</v>
      </c>
      <c r="AY1005" s="214" t="s">
        <v>123</v>
      </c>
      <c r="BK1005" s="216">
        <f>BK1006</f>
        <v>0</v>
      </c>
    </row>
    <row r="1006" s="12" customFormat="1" ht="22.8" customHeight="1">
      <c r="A1006" s="12"/>
      <c r="B1006" s="203"/>
      <c r="C1006" s="204"/>
      <c r="D1006" s="205" t="s">
        <v>72</v>
      </c>
      <c r="E1006" s="217" t="s">
        <v>1122</v>
      </c>
      <c r="F1006" s="217" t="s">
        <v>1123</v>
      </c>
      <c r="G1006" s="204"/>
      <c r="H1006" s="204"/>
      <c r="I1006" s="207"/>
      <c r="J1006" s="218">
        <f>BK1006</f>
        <v>0</v>
      </c>
      <c r="K1006" s="204"/>
      <c r="L1006" s="209"/>
      <c r="M1006" s="210"/>
      <c r="N1006" s="211"/>
      <c r="O1006" s="211"/>
      <c r="P1006" s="212">
        <f>SUM(P1007:P1039)</f>
        <v>0</v>
      </c>
      <c r="Q1006" s="211"/>
      <c r="R1006" s="212">
        <f>SUM(R1007:R1039)</f>
        <v>0</v>
      </c>
      <c r="S1006" s="211"/>
      <c r="T1006" s="213">
        <f>SUM(T1007:T1039)</f>
        <v>3.2176960000000001</v>
      </c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R1006" s="214" t="s">
        <v>83</v>
      </c>
      <c r="AT1006" s="215" t="s">
        <v>72</v>
      </c>
      <c r="AU1006" s="215" t="s">
        <v>81</v>
      </c>
      <c r="AY1006" s="214" t="s">
        <v>123</v>
      </c>
      <c r="BK1006" s="216">
        <f>SUM(BK1007:BK1039)</f>
        <v>0</v>
      </c>
    </row>
    <row r="1007" s="2" customFormat="1" ht="16.5" customHeight="1">
      <c r="A1007" s="39"/>
      <c r="B1007" s="40"/>
      <c r="C1007" s="219" t="s">
        <v>1124</v>
      </c>
      <c r="D1007" s="219" t="s">
        <v>125</v>
      </c>
      <c r="E1007" s="220" t="s">
        <v>1125</v>
      </c>
      <c r="F1007" s="221" t="s">
        <v>1126</v>
      </c>
      <c r="G1007" s="222" t="s">
        <v>128</v>
      </c>
      <c r="H1007" s="223">
        <v>804.42399999999998</v>
      </c>
      <c r="I1007" s="224"/>
      <c r="J1007" s="225">
        <f>ROUND(I1007*H1007,2)</f>
        <v>0</v>
      </c>
      <c r="K1007" s="221" t="s">
        <v>129</v>
      </c>
      <c r="L1007" s="45"/>
      <c r="M1007" s="226" t="s">
        <v>1</v>
      </c>
      <c r="N1007" s="227" t="s">
        <v>38</v>
      </c>
      <c r="O1007" s="92"/>
      <c r="P1007" s="228">
        <f>O1007*H1007</f>
        <v>0</v>
      </c>
      <c r="Q1007" s="228">
        <v>0</v>
      </c>
      <c r="R1007" s="228">
        <f>Q1007*H1007</f>
        <v>0</v>
      </c>
      <c r="S1007" s="228">
        <v>0.0040000000000000001</v>
      </c>
      <c r="T1007" s="229">
        <f>S1007*H1007</f>
        <v>3.2176960000000001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30" t="s">
        <v>277</v>
      </c>
      <c r="AT1007" s="230" t="s">
        <v>125</v>
      </c>
      <c r="AU1007" s="230" t="s">
        <v>83</v>
      </c>
      <c r="AY1007" s="18" t="s">
        <v>123</v>
      </c>
      <c r="BE1007" s="231">
        <f>IF(N1007="základní",J1007,0)</f>
        <v>0</v>
      </c>
      <c r="BF1007" s="231">
        <f>IF(N1007="snížená",J1007,0)</f>
        <v>0</v>
      </c>
      <c r="BG1007" s="231">
        <f>IF(N1007="zákl. přenesená",J1007,0)</f>
        <v>0</v>
      </c>
      <c r="BH1007" s="231">
        <f>IF(N1007="sníž. přenesená",J1007,0)</f>
        <v>0</v>
      </c>
      <c r="BI1007" s="231">
        <f>IF(N1007="nulová",J1007,0)</f>
        <v>0</v>
      </c>
      <c r="BJ1007" s="18" t="s">
        <v>81</v>
      </c>
      <c r="BK1007" s="231">
        <f>ROUND(I1007*H1007,2)</f>
        <v>0</v>
      </c>
      <c r="BL1007" s="18" t="s">
        <v>277</v>
      </c>
      <c r="BM1007" s="230" t="s">
        <v>1127</v>
      </c>
    </row>
    <row r="1008" s="2" customFormat="1">
      <c r="A1008" s="39"/>
      <c r="B1008" s="40"/>
      <c r="C1008" s="41"/>
      <c r="D1008" s="232" t="s">
        <v>132</v>
      </c>
      <c r="E1008" s="41"/>
      <c r="F1008" s="233" t="s">
        <v>1128</v>
      </c>
      <c r="G1008" s="41"/>
      <c r="H1008" s="41"/>
      <c r="I1008" s="234"/>
      <c r="J1008" s="41"/>
      <c r="K1008" s="41"/>
      <c r="L1008" s="45"/>
      <c r="M1008" s="235"/>
      <c r="N1008" s="236"/>
      <c r="O1008" s="92"/>
      <c r="P1008" s="92"/>
      <c r="Q1008" s="92"/>
      <c r="R1008" s="92"/>
      <c r="S1008" s="92"/>
      <c r="T1008" s="93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T1008" s="18" t="s">
        <v>132</v>
      </c>
      <c r="AU1008" s="18" t="s">
        <v>83</v>
      </c>
    </row>
    <row r="1009" s="2" customFormat="1">
      <c r="A1009" s="39"/>
      <c r="B1009" s="40"/>
      <c r="C1009" s="41"/>
      <c r="D1009" s="237" t="s">
        <v>134</v>
      </c>
      <c r="E1009" s="41"/>
      <c r="F1009" s="238" t="s">
        <v>1129</v>
      </c>
      <c r="G1009" s="41"/>
      <c r="H1009" s="41"/>
      <c r="I1009" s="234"/>
      <c r="J1009" s="41"/>
      <c r="K1009" s="41"/>
      <c r="L1009" s="45"/>
      <c r="M1009" s="235"/>
      <c r="N1009" s="236"/>
      <c r="O1009" s="92"/>
      <c r="P1009" s="92"/>
      <c r="Q1009" s="92"/>
      <c r="R1009" s="92"/>
      <c r="S1009" s="92"/>
      <c r="T1009" s="93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T1009" s="18" t="s">
        <v>134</v>
      </c>
      <c r="AU1009" s="18" t="s">
        <v>83</v>
      </c>
    </row>
    <row r="1010" s="13" customFormat="1">
      <c r="A1010" s="13"/>
      <c r="B1010" s="239"/>
      <c r="C1010" s="240"/>
      <c r="D1010" s="232" t="s">
        <v>136</v>
      </c>
      <c r="E1010" s="241" t="s">
        <v>1</v>
      </c>
      <c r="F1010" s="242" t="s">
        <v>1130</v>
      </c>
      <c r="G1010" s="240"/>
      <c r="H1010" s="241" t="s">
        <v>1</v>
      </c>
      <c r="I1010" s="243"/>
      <c r="J1010" s="240"/>
      <c r="K1010" s="240"/>
      <c r="L1010" s="244"/>
      <c r="M1010" s="245"/>
      <c r="N1010" s="246"/>
      <c r="O1010" s="246"/>
      <c r="P1010" s="246"/>
      <c r="Q1010" s="246"/>
      <c r="R1010" s="246"/>
      <c r="S1010" s="246"/>
      <c r="T1010" s="247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8" t="s">
        <v>136</v>
      </c>
      <c r="AU1010" s="248" t="s">
        <v>83</v>
      </c>
      <c r="AV1010" s="13" t="s">
        <v>81</v>
      </c>
      <c r="AW1010" s="13" t="s">
        <v>30</v>
      </c>
      <c r="AX1010" s="13" t="s">
        <v>73</v>
      </c>
      <c r="AY1010" s="248" t="s">
        <v>123</v>
      </c>
    </row>
    <row r="1011" s="14" customFormat="1">
      <c r="A1011" s="14"/>
      <c r="B1011" s="249"/>
      <c r="C1011" s="250"/>
      <c r="D1011" s="232" t="s">
        <v>136</v>
      </c>
      <c r="E1011" s="251" t="s">
        <v>1</v>
      </c>
      <c r="F1011" s="252" t="s">
        <v>1131</v>
      </c>
      <c r="G1011" s="250"/>
      <c r="H1011" s="253">
        <v>804.42399999999998</v>
      </c>
      <c r="I1011" s="254"/>
      <c r="J1011" s="250"/>
      <c r="K1011" s="250"/>
      <c r="L1011" s="255"/>
      <c r="M1011" s="256"/>
      <c r="N1011" s="257"/>
      <c r="O1011" s="257"/>
      <c r="P1011" s="257"/>
      <c r="Q1011" s="257"/>
      <c r="R1011" s="257"/>
      <c r="S1011" s="257"/>
      <c r="T1011" s="258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9" t="s">
        <v>136</v>
      </c>
      <c r="AU1011" s="259" t="s">
        <v>83</v>
      </c>
      <c r="AV1011" s="14" t="s">
        <v>83</v>
      </c>
      <c r="AW1011" s="14" t="s">
        <v>30</v>
      </c>
      <c r="AX1011" s="14" t="s">
        <v>73</v>
      </c>
      <c r="AY1011" s="259" t="s">
        <v>123</v>
      </c>
    </row>
    <row r="1012" s="15" customFormat="1">
      <c r="A1012" s="15"/>
      <c r="B1012" s="260"/>
      <c r="C1012" s="261"/>
      <c r="D1012" s="232" t="s">
        <v>136</v>
      </c>
      <c r="E1012" s="262" t="s">
        <v>1</v>
      </c>
      <c r="F1012" s="263" t="s">
        <v>139</v>
      </c>
      <c r="G1012" s="261"/>
      <c r="H1012" s="264">
        <v>804.42399999999998</v>
      </c>
      <c r="I1012" s="265"/>
      <c r="J1012" s="261"/>
      <c r="K1012" s="261"/>
      <c r="L1012" s="266"/>
      <c r="M1012" s="267"/>
      <c r="N1012" s="268"/>
      <c r="O1012" s="268"/>
      <c r="P1012" s="268"/>
      <c r="Q1012" s="268"/>
      <c r="R1012" s="268"/>
      <c r="S1012" s="268"/>
      <c r="T1012" s="269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70" t="s">
        <v>136</v>
      </c>
      <c r="AU1012" s="270" t="s">
        <v>83</v>
      </c>
      <c r="AV1012" s="15" t="s">
        <v>130</v>
      </c>
      <c r="AW1012" s="15" t="s">
        <v>30</v>
      </c>
      <c r="AX1012" s="15" t="s">
        <v>81</v>
      </c>
      <c r="AY1012" s="270" t="s">
        <v>123</v>
      </c>
    </row>
    <row r="1013" s="2" customFormat="1" ht="44.25" customHeight="1">
      <c r="A1013" s="39"/>
      <c r="B1013" s="40"/>
      <c r="C1013" s="219" t="s">
        <v>1132</v>
      </c>
      <c r="D1013" s="219" t="s">
        <v>125</v>
      </c>
      <c r="E1013" s="220" t="s">
        <v>1133</v>
      </c>
      <c r="F1013" s="221" t="s">
        <v>1134</v>
      </c>
      <c r="G1013" s="222" t="s">
        <v>128</v>
      </c>
      <c r="H1013" s="223">
        <v>402.21199999999999</v>
      </c>
      <c r="I1013" s="224"/>
      <c r="J1013" s="225">
        <f>ROUND(I1013*H1013,2)</f>
        <v>0</v>
      </c>
      <c r="K1013" s="221" t="s">
        <v>1</v>
      </c>
      <c r="L1013" s="45"/>
      <c r="M1013" s="226" t="s">
        <v>1</v>
      </c>
      <c r="N1013" s="227" t="s">
        <v>38</v>
      </c>
      <c r="O1013" s="92"/>
      <c r="P1013" s="228">
        <f>O1013*H1013</f>
        <v>0</v>
      </c>
      <c r="Q1013" s="228">
        <v>0</v>
      </c>
      <c r="R1013" s="228">
        <f>Q1013*H1013</f>
        <v>0</v>
      </c>
      <c r="S1013" s="228">
        <v>0</v>
      </c>
      <c r="T1013" s="229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30" t="s">
        <v>277</v>
      </c>
      <c r="AT1013" s="230" t="s">
        <v>125</v>
      </c>
      <c r="AU1013" s="230" t="s">
        <v>83</v>
      </c>
      <c r="AY1013" s="18" t="s">
        <v>123</v>
      </c>
      <c r="BE1013" s="231">
        <f>IF(N1013="základní",J1013,0)</f>
        <v>0</v>
      </c>
      <c r="BF1013" s="231">
        <f>IF(N1013="snížená",J1013,0)</f>
        <v>0</v>
      </c>
      <c r="BG1013" s="231">
        <f>IF(N1013="zákl. přenesená",J1013,0)</f>
        <v>0</v>
      </c>
      <c r="BH1013" s="231">
        <f>IF(N1013="sníž. přenesená",J1013,0)</f>
        <v>0</v>
      </c>
      <c r="BI1013" s="231">
        <f>IF(N1013="nulová",J1013,0)</f>
        <v>0</v>
      </c>
      <c r="BJ1013" s="18" t="s">
        <v>81</v>
      </c>
      <c r="BK1013" s="231">
        <f>ROUND(I1013*H1013,2)</f>
        <v>0</v>
      </c>
      <c r="BL1013" s="18" t="s">
        <v>277</v>
      </c>
      <c r="BM1013" s="230" t="s">
        <v>1135</v>
      </c>
    </row>
    <row r="1014" s="2" customFormat="1">
      <c r="A1014" s="39"/>
      <c r="B1014" s="40"/>
      <c r="C1014" s="41"/>
      <c r="D1014" s="232" t="s">
        <v>132</v>
      </c>
      <c r="E1014" s="41"/>
      <c r="F1014" s="233" t="s">
        <v>1136</v>
      </c>
      <c r="G1014" s="41"/>
      <c r="H1014" s="41"/>
      <c r="I1014" s="234"/>
      <c r="J1014" s="41"/>
      <c r="K1014" s="41"/>
      <c r="L1014" s="45"/>
      <c r="M1014" s="235"/>
      <c r="N1014" s="236"/>
      <c r="O1014" s="92"/>
      <c r="P1014" s="92"/>
      <c r="Q1014" s="92"/>
      <c r="R1014" s="92"/>
      <c r="S1014" s="92"/>
      <c r="T1014" s="93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132</v>
      </c>
      <c r="AU1014" s="18" t="s">
        <v>83</v>
      </c>
    </row>
    <row r="1015" s="2" customFormat="1">
      <c r="A1015" s="39"/>
      <c r="B1015" s="40"/>
      <c r="C1015" s="41"/>
      <c r="D1015" s="232" t="s">
        <v>206</v>
      </c>
      <c r="E1015" s="41"/>
      <c r="F1015" s="271" t="s">
        <v>1137</v>
      </c>
      <c r="G1015" s="41"/>
      <c r="H1015" s="41"/>
      <c r="I1015" s="234"/>
      <c r="J1015" s="41"/>
      <c r="K1015" s="41"/>
      <c r="L1015" s="45"/>
      <c r="M1015" s="235"/>
      <c r="N1015" s="236"/>
      <c r="O1015" s="92"/>
      <c r="P1015" s="92"/>
      <c r="Q1015" s="92"/>
      <c r="R1015" s="92"/>
      <c r="S1015" s="92"/>
      <c r="T1015" s="93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T1015" s="18" t="s">
        <v>206</v>
      </c>
      <c r="AU1015" s="18" t="s">
        <v>83</v>
      </c>
    </row>
    <row r="1016" s="13" customFormat="1">
      <c r="A1016" s="13"/>
      <c r="B1016" s="239"/>
      <c r="C1016" s="240"/>
      <c r="D1016" s="232" t="s">
        <v>136</v>
      </c>
      <c r="E1016" s="241" t="s">
        <v>1</v>
      </c>
      <c r="F1016" s="242" t="s">
        <v>1138</v>
      </c>
      <c r="G1016" s="240"/>
      <c r="H1016" s="241" t="s">
        <v>1</v>
      </c>
      <c r="I1016" s="243"/>
      <c r="J1016" s="240"/>
      <c r="K1016" s="240"/>
      <c r="L1016" s="244"/>
      <c r="M1016" s="245"/>
      <c r="N1016" s="246"/>
      <c r="O1016" s="246"/>
      <c r="P1016" s="246"/>
      <c r="Q1016" s="246"/>
      <c r="R1016" s="246"/>
      <c r="S1016" s="246"/>
      <c r="T1016" s="247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8" t="s">
        <v>136</v>
      </c>
      <c r="AU1016" s="248" t="s">
        <v>83</v>
      </c>
      <c r="AV1016" s="13" t="s">
        <v>81</v>
      </c>
      <c r="AW1016" s="13" t="s">
        <v>30</v>
      </c>
      <c r="AX1016" s="13" t="s">
        <v>73</v>
      </c>
      <c r="AY1016" s="248" t="s">
        <v>123</v>
      </c>
    </row>
    <row r="1017" s="14" customFormat="1">
      <c r="A1017" s="14"/>
      <c r="B1017" s="249"/>
      <c r="C1017" s="250"/>
      <c r="D1017" s="232" t="s">
        <v>136</v>
      </c>
      <c r="E1017" s="251" t="s">
        <v>1</v>
      </c>
      <c r="F1017" s="252" t="s">
        <v>1139</v>
      </c>
      <c r="G1017" s="250"/>
      <c r="H1017" s="253">
        <v>402.21199999999999</v>
      </c>
      <c r="I1017" s="254"/>
      <c r="J1017" s="250"/>
      <c r="K1017" s="250"/>
      <c r="L1017" s="255"/>
      <c r="M1017" s="256"/>
      <c r="N1017" s="257"/>
      <c r="O1017" s="257"/>
      <c r="P1017" s="257"/>
      <c r="Q1017" s="257"/>
      <c r="R1017" s="257"/>
      <c r="S1017" s="257"/>
      <c r="T1017" s="258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9" t="s">
        <v>136</v>
      </c>
      <c r="AU1017" s="259" t="s">
        <v>83</v>
      </c>
      <c r="AV1017" s="14" t="s">
        <v>83</v>
      </c>
      <c r="AW1017" s="14" t="s">
        <v>30</v>
      </c>
      <c r="AX1017" s="14" t="s">
        <v>73</v>
      </c>
      <c r="AY1017" s="259" t="s">
        <v>123</v>
      </c>
    </row>
    <row r="1018" s="15" customFormat="1">
      <c r="A1018" s="15"/>
      <c r="B1018" s="260"/>
      <c r="C1018" s="261"/>
      <c r="D1018" s="232" t="s">
        <v>136</v>
      </c>
      <c r="E1018" s="262" t="s">
        <v>1</v>
      </c>
      <c r="F1018" s="263" t="s">
        <v>139</v>
      </c>
      <c r="G1018" s="261"/>
      <c r="H1018" s="264">
        <v>402.21199999999999</v>
      </c>
      <c r="I1018" s="265"/>
      <c r="J1018" s="261"/>
      <c r="K1018" s="261"/>
      <c r="L1018" s="266"/>
      <c r="M1018" s="267"/>
      <c r="N1018" s="268"/>
      <c r="O1018" s="268"/>
      <c r="P1018" s="268"/>
      <c r="Q1018" s="268"/>
      <c r="R1018" s="268"/>
      <c r="S1018" s="268"/>
      <c r="T1018" s="269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70" t="s">
        <v>136</v>
      </c>
      <c r="AU1018" s="270" t="s">
        <v>83</v>
      </c>
      <c r="AV1018" s="15" t="s">
        <v>130</v>
      </c>
      <c r="AW1018" s="15" t="s">
        <v>30</v>
      </c>
      <c r="AX1018" s="15" t="s">
        <v>81</v>
      </c>
      <c r="AY1018" s="270" t="s">
        <v>123</v>
      </c>
    </row>
    <row r="1019" s="2" customFormat="1" ht="44.25" customHeight="1">
      <c r="A1019" s="39"/>
      <c r="B1019" s="40"/>
      <c r="C1019" s="219" t="s">
        <v>1140</v>
      </c>
      <c r="D1019" s="219" t="s">
        <v>125</v>
      </c>
      <c r="E1019" s="220" t="s">
        <v>1141</v>
      </c>
      <c r="F1019" s="221" t="s">
        <v>1142</v>
      </c>
      <c r="G1019" s="222" t="s">
        <v>128</v>
      </c>
      <c r="H1019" s="223">
        <v>492</v>
      </c>
      <c r="I1019" s="224"/>
      <c r="J1019" s="225">
        <f>ROUND(I1019*H1019,2)</f>
        <v>0</v>
      </c>
      <c r="K1019" s="221" t="s">
        <v>1</v>
      </c>
      <c r="L1019" s="45"/>
      <c r="M1019" s="226" t="s">
        <v>1</v>
      </c>
      <c r="N1019" s="227" t="s">
        <v>38</v>
      </c>
      <c r="O1019" s="92"/>
      <c r="P1019" s="228">
        <f>O1019*H1019</f>
        <v>0</v>
      </c>
      <c r="Q1019" s="228">
        <v>0</v>
      </c>
      <c r="R1019" s="228">
        <f>Q1019*H1019</f>
        <v>0</v>
      </c>
      <c r="S1019" s="228">
        <v>0</v>
      </c>
      <c r="T1019" s="229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30" t="s">
        <v>277</v>
      </c>
      <c r="AT1019" s="230" t="s">
        <v>125</v>
      </c>
      <c r="AU1019" s="230" t="s">
        <v>83</v>
      </c>
      <c r="AY1019" s="18" t="s">
        <v>123</v>
      </c>
      <c r="BE1019" s="231">
        <f>IF(N1019="základní",J1019,0)</f>
        <v>0</v>
      </c>
      <c r="BF1019" s="231">
        <f>IF(N1019="snížená",J1019,0)</f>
        <v>0</v>
      </c>
      <c r="BG1019" s="231">
        <f>IF(N1019="zákl. přenesená",J1019,0)</f>
        <v>0</v>
      </c>
      <c r="BH1019" s="231">
        <f>IF(N1019="sníž. přenesená",J1019,0)</f>
        <v>0</v>
      </c>
      <c r="BI1019" s="231">
        <f>IF(N1019="nulová",J1019,0)</f>
        <v>0</v>
      </c>
      <c r="BJ1019" s="18" t="s">
        <v>81</v>
      </c>
      <c r="BK1019" s="231">
        <f>ROUND(I1019*H1019,2)</f>
        <v>0</v>
      </c>
      <c r="BL1019" s="18" t="s">
        <v>277</v>
      </c>
      <c r="BM1019" s="230" t="s">
        <v>1143</v>
      </c>
    </row>
    <row r="1020" s="2" customFormat="1">
      <c r="A1020" s="39"/>
      <c r="B1020" s="40"/>
      <c r="C1020" s="41"/>
      <c r="D1020" s="232" t="s">
        <v>132</v>
      </c>
      <c r="E1020" s="41"/>
      <c r="F1020" s="233" t="s">
        <v>1142</v>
      </c>
      <c r="G1020" s="41"/>
      <c r="H1020" s="41"/>
      <c r="I1020" s="234"/>
      <c r="J1020" s="41"/>
      <c r="K1020" s="41"/>
      <c r="L1020" s="45"/>
      <c r="M1020" s="235"/>
      <c r="N1020" s="236"/>
      <c r="O1020" s="92"/>
      <c r="P1020" s="92"/>
      <c r="Q1020" s="92"/>
      <c r="R1020" s="92"/>
      <c r="S1020" s="92"/>
      <c r="T1020" s="93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132</v>
      </c>
      <c r="AU1020" s="18" t="s">
        <v>83</v>
      </c>
    </row>
    <row r="1021" s="13" customFormat="1">
      <c r="A1021" s="13"/>
      <c r="B1021" s="239"/>
      <c r="C1021" s="240"/>
      <c r="D1021" s="232" t="s">
        <v>136</v>
      </c>
      <c r="E1021" s="241" t="s">
        <v>1</v>
      </c>
      <c r="F1021" s="242" t="s">
        <v>1144</v>
      </c>
      <c r="G1021" s="240"/>
      <c r="H1021" s="241" t="s">
        <v>1</v>
      </c>
      <c r="I1021" s="243"/>
      <c r="J1021" s="240"/>
      <c r="K1021" s="240"/>
      <c r="L1021" s="244"/>
      <c r="M1021" s="245"/>
      <c r="N1021" s="246"/>
      <c r="O1021" s="246"/>
      <c r="P1021" s="246"/>
      <c r="Q1021" s="246"/>
      <c r="R1021" s="246"/>
      <c r="S1021" s="246"/>
      <c r="T1021" s="247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8" t="s">
        <v>136</v>
      </c>
      <c r="AU1021" s="248" t="s">
        <v>83</v>
      </c>
      <c r="AV1021" s="13" t="s">
        <v>81</v>
      </c>
      <c r="AW1021" s="13" t="s">
        <v>30</v>
      </c>
      <c r="AX1021" s="13" t="s">
        <v>73</v>
      </c>
      <c r="AY1021" s="248" t="s">
        <v>123</v>
      </c>
    </row>
    <row r="1022" s="13" customFormat="1">
      <c r="A1022" s="13"/>
      <c r="B1022" s="239"/>
      <c r="C1022" s="240"/>
      <c r="D1022" s="232" t="s">
        <v>136</v>
      </c>
      <c r="E1022" s="241" t="s">
        <v>1</v>
      </c>
      <c r="F1022" s="242" t="s">
        <v>184</v>
      </c>
      <c r="G1022" s="240"/>
      <c r="H1022" s="241" t="s">
        <v>1</v>
      </c>
      <c r="I1022" s="243"/>
      <c r="J1022" s="240"/>
      <c r="K1022" s="240"/>
      <c r="L1022" s="244"/>
      <c r="M1022" s="245"/>
      <c r="N1022" s="246"/>
      <c r="O1022" s="246"/>
      <c r="P1022" s="246"/>
      <c r="Q1022" s="246"/>
      <c r="R1022" s="246"/>
      <c r="S1022" s="246"/>
      <c r="T1022" s="247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8" t="s">
        <v>136</v>
      </c>
      <c r="AU1022" s="248" t="s">
        <v>83</v>
      </c>
      <c r="AV1022" s="13" t="s">
        <v>81</v>
      </c>
      <c r="AW1022" s="13" t="s">
        <v>30</v>
      </c>
      <c r="AX1022" s="13" t="s">
        <v>73</v>
      </c>
      <c r="AY1022" s="248" t="s">
        <v>123</v>
      </c>
    </row>
    <row r="1023" s="14" customFormat="1">
      <c r="A1023" s="14"/>
      <c r="B1023" s="249"/>
      <c r="C1023" s="250"/>
      <c r="D1023" s="232" t="s">
        <v>136</v>
      </c>
      <c r="E1023" s="251" t="s">
        <v>1</v>
      </c>
      <c r="F1023" s="252" t="s">
        <v>1145</v>
      </c>
      <c r="G1023" s="250"/>
      <c r="H1023" s="253">
        <v>288</v>
      </c>
      <c r="I1023" s="254"/>
      <c r="J1023" s="250"/>
      <c r="K1023" s="250"/>
      <c r="L1023" s="255"/>
      <c r="M1023" s="256"/>
      <c r="N1023" s="257"/>
      <c r="O1023" s="257"/>
      <c r="P1023" s="257"/>
      <c r="Q1023" s="257"/>
      <c r="R1023" s="257"/>
      <c r="S1023" s="257"/>
      <c r="T1023" s="258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9" t="s">
        <v>136</v>
      </c>
      <c r="AU1023" s="259" t="s">
        <v>83</v>
      </c>
      <c r="AV1023" s="14" t="s">
        <v>83</v>
      </c>
      <c r="AW1023" s="14" t="s">
        <v>30</v>
      </c>
      <c r="AX1023" s="14" t="s">
        <v>73</v>
      </c>
      <c r="AY1023" s="259" t="s">
        <v>123</v>
      </c>
    </row>
    <row r="1024" s="13" customFormat="1">
      <c r="A1024" s="13"/>
      <c r="B1024" s="239"/>
      <c r="C1024" s="240"/>
      <c r="D1024" s="232" t="s">
        <v>136</v>
      </c>
      <c r="E1024" s="241" t="s">
        <v>1</v>
      </c>
      <c r="F1024" s="242" t="s">
        <v>188</v>
      </c>
      <c r="G1024" s="240"/>
      <c r="H1024" s="241" t="s">
        <v>1</v>
      </c>
      <c r="I1024" s="243"/>
      <c r="J1024" s="240"/>
      <c r="K1024" s="240"/>
      <c r="L1024" s="244"/>
      <c r="M1024" s="245"/>
      <c r="N1024" s="246"/>
      <c r="O1024" s="246"/>
      <c r="P1024" s="246"/>
      <c r="Q1024" s="246"/>
      <c r="R1024" s="246"/>
      <c r="S1024" s="246"/>
      <c r="T1024" s="247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8" t="s">
        <v>136</v>
      </c>
      <c r="AU1024" s="248" t="s">
        <v>83</v>
      </c>
      <c r="AV1024" s="13" t="s">
        <v>81</v>
      </c>
      <c r="AW1024" s="13" t="s">
        <v>30</v>
      </c>
      <c r="AX1024" s="13" t="s">
        <v>73</v>
      </c>
      <c r="AY1024" s="248" t="s">
        <v>123</v>
      </c>
    </row>
    <row r="1025" s="14" customFormat="1">
      <c r="A1025" s="14"/>
      <c r="B1025" s="249"/>
      <c r="C1025" s="250"/>
      <c r="D1025" s="232" t="s">
        <v>136</v>
      </c>
      <c r="E1025" s="251" t="s">
        <v>1</v>
      </c>
      <c r="F1025" s="252" t="s">
        <v>1146</v>
      </c>
      <c r="G1025" s="250"/>
      <c r="H1025" s="253">
        <v>204</v>
      </c>
      <c r="I1025" s="254"/>
      <c r="J1025" s="250"/>
      <c r="K1025" s="250"/>
      <c r="L1025" s="255"/>
      <c r="M1025" s="256"/>
      <c r="N1025" s="257"/>
      <c r="O1025" s="257"/>
      <c r="P1025" s="257"/>
      <c r="Q1025" s="257"/>
      <c r="R1025" s="257"/>
      <c r="S1025" s="257"/>
      <c r="T1025" s="258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9" t="s">
        <v>136</v>
      </c>
      <c r="AU1025" s="259" t="s">
        <v>83</v>
      </c>
      <c r="AV1025" s="14" t="s">
        <v>83</v>
      </c>
      <c r="AW1025" s="14" t="s">
        <v>30</v>
      </c>
      <c r="AX1025" s="14" t="s">
        <v>73</v>
      </c>
      <c r="AY1025" s="259" t="s">
        <v>123</v>
      </c>
    </row>
    <row r="1026" s="15" customFormat="1">
      <c r="A1026" s="15"/>
      <c r="B1026" s="260"/>
      <c r="C1026" s="261"/>
      <c r="D1026" s="232" t="s">
        <v>136</v>
      </c>
      <c r="E1026" s="262" t="s">
        <v>1</v>
      </c>
      <c r="F1026" s="263" t="s">
        <v>139</v>
      </c>
      <c r="G1026" s="261"/>
      <c r="H1026" s="264">
        <v>492</v>
      </c>
      <c r="I1026" s="265"/>
      <c r="J1026" s="261"/>
      <c r="K1026" s="261"/>
      <c r="L1026" s="266"/>
      <c r="M1026" s="267"/>
      <c r="N1026" s="268"/>
      <c r="O1026" s="268"/>
      <c r="P1026" s="268"/>
      <c r="Q1026" s="268"/>
      <c r="R1026" s="268"/>
      <c r="S1026" s="268"/>
      <c r="T1026" s="269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T1026" s="270" t="s">
        <v>136</v>
      </c>
      <c r="AU1026" s="270" t="s">
        <v>83</v>
      </c>
      <c r="AV1026" s="15" t="s">
        <v>130</v>
      </c>
      <c r="AW1026" s="15" t="s">
        <v>30</v>
      </c>
      <c r="AX1026" s="15" t="s">
        <v>81</v>
      </c>
      <c r="AY1026" s="270" t="s">
        <v>123</v>
      </c>
    </row>
    <row r="1027" s="2" customFormat="1" ht="33" customHeight="1">
      <c r="A1027" s="39"/>
      <c r="B1027" s="40"/>
      <c r="C1027" s="219" t="s">
        <v>1147</v>
      </c>
      <c r="D1027" s="219" t="s">
        <v>125</v>
      </c>
      <c r="E1027" s="220" t="s">
        <v>1148</v>
      </c>
      <c r="F1027" s="221" t="s">
        <v>1149</v>
      </c>
      <c r="G1027" s="222" t="s">
        <v>156</v>
      </c>
      <c r="H1027" s="223">
        <v>48.664999999999999</v>
      </c>
      <c r="I1027" s="224"/>
      <c r="J1027" s="225">
        <f>ROUND(I1027*H1027,2)</f>
        <v>0</v>
      </c>
      <c r="K1027" s="221" t="s">
        <v>1</v>
      </c>
      <c r="L1027" s="45"/>
      <c r="M1027" s="226" t="s">
        <v>1</v>
      </c>
      <c r="N1027" s="227" t="s">
        <v>38</v>
      </c>
      <c r="O1027" s="92"/>
      <c r="P1027" s="228">
        <f>O1027*H1027</f>
        <v>0</v>
      </c>
      <c r="Q1027" s="228">
        <v>0</v>
      </c>
      <c r="R1027" s="228">
        <f>Q1027*H1027</f>
        <v>0</v>
      </c>
      <c r="S1027" s="228">
        <v>0</v>
      </c>
      <c r="T1027" s="229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30" t="s">
        <v>277</v>
      </c>
      <c r="AT1027" s="230" t="s">
        <v>125</v>
      </c>
      <c r="AU1027" s="230" t="s">
        <v>83</v>
      </c>
      <c r="AY1027" s="18" t="s">
        <v>123</v>
      </c>
      <c r="BE1027" s="231">
        <f>IF(N1027="základní",J1027,0)</f>
        <v>0</v>
      </c>
      <c r="BF1027" s="231">
        <f>IF(N1027="snížená",J1027,0)</f>
        <v>0</v>
      </c>
      <c r="BG1027" s="231">
        <f>IF(N1027="zákl. přenesená",J1027,0)</f>
        <v>0</v>
      </c>
      <c r="BH1027" s="231">
        <f>IF(N1027="sníž. přenesená",J1027,0)</f>
        <v>0</v>
      </c>
      <c r="BI1027" s="231">
        <f>IF(N1027="nulová",J1027,0)</f>
        <v>0</v>
      </c>
      <c r="BJ1027" s="18" t="s">
        <v>81</v>
      </c>
      <c r="BK1027" s="231">
        <f>ROUND(I1027*H1027,2)</f>
        <v>0</v>
      </c>
      <c r="BL1027" s="18" t="s">
        <v>277</v>
      </c>
      <c r="BM1027" s="230" t="s">
        <v>1150</v>
      </c>
    </row>
    <row r="1028" s="2" customFormat="1">
      <c r="A1028" s="39"/>
      <c r="B1028" s="40"/>
      <c r="C1028" s="41"/>
      <c r="D1028" s="232" t="s">
        <v>132</v>
      </c>
      <c r="E1028" s="41"/>
      <c r="F1028" s="233" t="s">
        <v>1149</v>
      </c>
      <c r="G1028" s="41"/>
      <c r="H1028" s="41"/>
      <c r="I1028" s="234"/>
      <c r="J1028" s="41"/>
      <c r="K1028" s="41"/>
      <c r="L1028" s="45"/>
      <c r="M1028" s="235"/>
      <c r="N1028" s="236"/>
      <c r="O1028" s="92"/>
      <c r="P1028" s="92"/>
      <c r="Q1028" s="92"/>
      <c r="R1028" s="92"/>
      <c r="S1028" s="92"/>
      <c r="T1028" s="93"/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T1028" s="18" t="s">
        <v>132</v>
      </c>
      <c r="AU1028" s="18" t="s">
        <v>83</v>
      </c>
    </row>
    <row r="1029" s="13" customFormat="1">
      <c r="A1029" s="13"/>
      <c r="B1029" s="239"/>
      <c r="C1029" s="240"/>
      <c r="D1029" s="232" t="s">
        <v>136</v>
      </c>
      <c r="E1029" s="241" t="s">
        <v>1</v>
      </c>
      <c r="F1029" s="242" t="s">
        <v>1151</v>
      </c>
      <c r="G1029" s="240"/>
      <c r="H1029" s="241" t="s">
        <v>1</v>
      </c>
      <c r="I1029" s="243"/>
      <c r="J1029" s="240"/>
      <c r="K1029" s="240"/>
      <c r="L1029" s="244"/>
      <c r="M1029" s="245"/>
      <c r="N1029" s="246"/>
      <c r="O1029" s="246"/>
      <c r="P1029" s="246"/>
      <c r="Q1029" s="246"/>
      <c r="R1029" s="246"/>
      <c r="S1029" s="246"/>
      <c r="T1029" s="247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8" t="s">
        <v>136</v>
      </c>
      <c r="AU1029" s="248" t="s">
        <v>83</v>
      </c>
      <c r="AV1029" s="13" t="s">
        <v>81</v>
      </c>
      <c r="AW1029" s="13" t="s">
        <v>30</v>
      </c>
      <c r="AX1029" s="13" t="s">
        <v>73</v>
      </c>
      <c r="AY1029" s="248" t="s">
        <v>123</v>
      </c>
    </row>
    <row r="1030" s="14" customFormat="1">
      <c r="A1030" s="14"/>
      <c r="B1030" s="249"/>
      <c r="C1030" s="250"/>
      <c r="D1030" s="232" t="s">
        <v>136</v>
      </c>
      <c r="E1030" s="251" t="s">
        <v>1</v>
      </c>
      <c r="F1030" s="252" t="s">
        <v>1152</v>
      </c>
      <c r="G1030" s="250"/>
      <c r="H1030" s="253">
        <v>48.664999999999999</v>
      </c>
      <c r="I1030" s="254"/>
      <c r="J1030" s="250"/>
      <c r="K1030" s="250"/>
      <c r="L1030" s="255"/>
      <c r="M1030" s="256"/>
      <c r="N1030" s="257"/>
      <c r="O1030" s="257"/>
      <c r="P1030" s="257"/>
      <c r="Q1030" s="257"/>
      <c r="R1030" s="257"/>
      <c r="S1030" s="257"/>
      <c r="T1030" s="258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9" t="s">
        <v>136</v>
      </c>
      <c r="AU1030" s="259" t="s">
        <v>83</v>
      </c>
      <c r="AV1030" s="14" t="s">
        <v>83</v>
      </c>
      <c r="AW1030" s="14" t="s">
        <v>30</v>
      </c>
      <c r="AX1030" s="14" t="s">
        <v>73</v>
      </c>
      <c r="AY1030" s="259" t="s">
        <v>123</v>
      </c>
    </row>
    <row r="1031" s="15" customFormat="1">
      <c r="A1031" s="15"/>
      <c r="B1031" s="260"/>
      <c r="C1031" s="261"/>
      <c r="D1031" s="232" t="s">
        <v>136</v>
      </c>
      <c r="E1031" s="262" t="s">
        <v>1</v>
      </c>
      <c r="F1031" s="263" t="s">
        <v>139</v>
      </c>
      <c r="G1031" s="261"/>
      <c r="H1031" s="264">
        <v>48.664999999999999</v>
      </c>
      <c r="I1031" s="265"/>
      <c r="J1031" s="261"/>
      <c r="K1031" s="261"/>
      <c r="L1031" s="266"/>
      <c r="M1031" s="267"/>
      <c r="N1031" s="268"/>
      <c r="O1031" s="268"/>
      <c r="P1031" s="268"/>
      <c r="Q1031" s="268"/>
      <c r="R1031" s="268"/>
      <c r="S1031" s="268"/>
      <c r="T1031" s="269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70" t="s">
        <v>136</v>
      </c>
      <c r="AU1031" s="270" t="s">
        <v>83</v>
      </c>
      <c r="AV1031" s="15" t="s">
        <v>130</v>
      </c>
      <c r="AW1031" s="15" t="s">
        <v>30</v>
      </c>
      <c r="AX1031" s="15" t="s">
        <v>81</v>
      </c>
      <c r="AY1031" s="270" t="s">
        <v>123</v>
      </c>
    </row>
    <row r="1032" s="2" customFormat="1" ht="33" customHeight="1">
      <c r="A1032" s="39"/>
      <c r="B1032" s="40"/>
      <c r="C1032" s="219" t="s">
        <v>1153</v>
      </c>
      <c r="D1032" s="219" t="s">
        <v>125</v>
      </c>
      <c r="E1032" s="220" t="s">
        <v>1154</v>
      </c>
      <c r="F1032" s="221" t="s">
        <v>1155</v>
      </c>
      <c r="G1032" s="222" t="s">
        <v>1156</v>
      </c>
      <c r="H1032" s="293"/>
      <c r="I1032" s="224"/>
      <c r="J1032" s="225">
        <f>ROUND(I1032*H1032,2)</f>
        <v>0</v>
      </c>
      <c r="K1032" s="221" t="s">
        <v>129</v>
      </c>
      <c r="L1032" s="45"/>
      <c r="M1032" s="226" t="s">
        <v>1</v>
      </c>
      <c r="N1032" s="227" t="s">
        <v>38</v>
      </c>
      <c r="O1032" s="92"/>
      <c r="P1032" s="228">
        <f>O1032*H1032</f>
        <v>0</v>
      </c>
      <c r="Q1032" s="228">
        <v>0</v>
      </c>
      <c r="R1032" s="228">
        <f>Q1032*H1032</f>
        <v>0</v>
      </c>
      <c r="S1032" s="228">
        <v>0</v>
      </c>
      <c r="T1032" s="229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30" t="s">
        <v>277</v>
      </c>
      <c r="AT1032" s="230" t="s">
        <v>125</v>
      </c>
      <c r="AU1032" s="230" t="s">
        <v>83</v>
      </c>
      <c r="AY1032" s="18" t="s">
        <v>123</v>
      </c>
      <c r="BE1032" s="231">
        <f>IF(N1032="základní",J1032,0)</f>
        <v>0</v>
      </c>
      <c r="BF1032" s="231">
        <f>IF(N1032="snížená",J1032,0)</f>
        <v>0</v>
      </c>
      <c r="BG1032" s="231">
        <f>IF(N1032="zákl. přenesená",J1032,0)</f>
        <v>0</v>
      </c>
      <c r="BH1032" s="231">
        <f>IF(N1032="sníž. přenesená",J1032,0)</f>
        <v>0</v>
      </c>
      <c r="BI1032" s="231">
        <f>IF(N1032="nulová",J1032,0)</f>
        <v>0</v>
      </c>
      <c r="BJ1032" s="18" t="s">
        <v>81</v>
      </c>
      <c r="BK1032" s="231">
        <f>ROUND(I1032*H1032,2)</f>
        <v>0</v>
      </c>
      <c r="BL1032" s="18" t="s">
        <v>277</v>
      </c>
      <c r="BM1032" s="230" t="s">
        <v>1157</v>
      </c>
    </row>
    <row r="1033" s="2" customFormat="1">
      <c r="A1033" s="39"/>
      <c r="B1033" s="40"/>
      <c r="C1033" s="41"/>
      <c r="D1033" s="232" t="s">
        <v>132</v>
      </c>
      <c r="E1033" s="41"/>
      <c r="F1033" s="233" t="s">
        <v>1158</v>
      </c>
      <c r="G1033" s="41"/>
      <c r="H1033" s="41"/>
      <c r="I1033" s="234"/>
      <c r="J1033" s="41"/>
      <c r="K1033" s="41"/>
      <c r="L1033" s="45"/>
      <c r="M1033" s="235"/>
      <c r="N1033" s="236"/>
      <c r="O1033" s="92"/>
      <c r="P1033" s="92"/>
      <c r="Q1033" s="92"/>
      <c r="R1033" s="92"/>
      <c r="S1033" s="92"/>
      <c r="T1033" s="93"/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T1033" s="18" t="s">
        <v>132</v>
      </c>
      <c r="AU1033" s="18" t="s">
        <v>83</v>
      </c>
    </row>
    <row r="1034" s="2" customFormat="1">
      <c r="A1034" s="39"/>
      <c r="B1034" s="40"/>
      <c r="C1034" s="41"/>
      <c r="D1034" s="237" t="s">
        <v>134</v>
      </c>
      <c r="E1034" s="41"/>
      <c r="F1034" s="238" t="s">
        <v>1159</v>
      </c>
      <c r="G1034" s="41"/>
      <c r="H1034" s="41"/>
      <c r="I1034" s="234"/>
      <c r="J1034" s="41"/>
      <c r="K1034" s="41"/>
      <c r="L1034" s="45"/>
      <c r="M1034" s="235"/>
      <c r="N1034" s="236"/>
      <c r="O1034" s="92"/>
      <c r="P1034" s="92"/>
      <c r="Q1034" s="92"/>
      <c r="R1034" s="92"/>
      <c r="S1034" s="92"/>
      <c r="T1034" s="93"/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T1034" s="18" t="s">
        <v>134</v>
      </c>
      <c r="AU1034" s="18" t="s">
        <v>83</v>
      </c>
    </row>
    <row r="1035" s="2" customFormat="1">
      <c r="A1035" s="39"/>
      <c r="B1035" s="40"/>
      <c r="C1035" s="41"/>
      <c r="D1035" s="232" t="s">
        <v>206</v>
      </c>
      <c r="E1035" s="41"/>
      <c r="F1035" s="271" t="s">
        <v>1160</v>
      </c>
      <c r="G1035" s="41"/>
      <c r="H1035" s="41"/>
      <c r="I1035" s="234"/>
      <c r="J1035" s="41"/>
      <c r="K1035" s="41"/>
      <c r="L1035" s="45"/>
      <c r="M1035" s="235"/>
      <c r="N1035" s="236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206</v>
      </c>
      <c r="AU1035" s="18" t="s">
        <v>83</v>
      </c>
    </row>
    <row r="1036" s="2" customFormat="1" ht="24.15" customHeight="1">
      <c r="A1036" s="39"/>
      <c r="B1036" s="40"/>
      <c r="C1036" s="219" t="s">
        <v>1161</v>
      </c>
      <c r="D1036" s="219" t="s">
        <v>125</v>
      </c>
      <c r="E1036" s="220" t="s">
        <v>1162</v>
      </c>
      <c r="F1036" s="221" t="s">
        <v>1163</v>
      </c>
      <c r="G1036" s="222" t="s">
        <v>1156</v>
      </c>
      <c r="H1036" s="293"/>
      <c r="I1036" s="224"/>
      <c r="J1036" s="225">
        <f>ROUND(I1036*H1036,2)</f>
        <v>0</v>
      </c>
      <c r="K1036" s="221" t="s">
        <v>129</v>
      </c>
      <c r="L1036" s="45"/>
      <c r="M1036" s="226" t="s">
        <v>1</v>
      </c>
      <c r="N1036" s="227" t="s">
        <v>38</v>
      </c>
      <c r="O1036" s="92"/>
      <c r="P1036" s="228">
        <f>O1036*H1036</f>
        <v>0</v>
      </c>
      <c r="Q1036" s="228">
        <v>0</v>
      </c>
      <c r="R1036" s="228">
        <f>Q1036*H1036</f>
        <v>0</v>
      </c>
      <c r="S1036" s="228">
        <v>0</v>
      </c>
      <c r="T1036" s="229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0" t="s">
        <v>277</v>
      </c>
      <c r="AT1036" s="230" t="s">
        <v>125</v>
      </c>
      <c r="AU1036" s="230" t="s">
        <v>83</v>
      </c>
      <c r="AY1036" s="18" t="s">
        <v>123</v>
      </c>
      <c r="BE1036" s="231">
        <f>IF(N1036="základní",J1036,0)</f>
        <v>0</v>
      </c>
      <c r="BF1036" s="231">
        <f>IF(N1036="snížená",J1036,0)</f>
        <v>0</v>
      </c>
      <c r="BG1036" s="231">
        <f>IF(N1036="zákl. přenesená",J1036,0)</f>
        <v>0</v>
      </c>
      <c r="BH1036" s="231">
        <f>IF(N1036="sníž. přenesená",J1036,0)</f>
        <v>0</v>
      </c>
      <c r="BI1036" s="231">
        <f>IF(N1036="nulová",J1036,0)</f>
        <v>0</v>
      </c>
      <c r="BJ1036" s="18" t="s">
        <v>81</v>
      </c>
      <c r="BK1036" s="231">
        <f>ROUND(I1036*H1036,2)</f>
        <v>0</v>
      </c>
      <c r="BL1036" s="18" t="s">
        <v>277</v>
      </c>
      <c r="BM1036" s="230" t="s">
        <v>1164</v>
      </c>
    </row>
    <row r="1037" s="2" customFormat="1">
      <c r="A1037" s="39"/>
      <c r="B1037" s="40"/>
      <c r="C1037" s="41"/>
      <c r="D1037" s="232" t="s">
        <v>132</v>
      </c>
      <c r="E1037" s="41"/>
      <c r="F1037" s="233" t="s">
        <v>1165</v>
      </c>
      <c r="G1037" s="41"/>
      <c r="H1037" s="41"/>
      <c r="I1037" s="234"/>
      <c r="J1037" s="41"/>
      <c r="K1037" s="41"/>
      <c r="L1037" s="45"/>
      <c r="M1037" s="235"/>
      <c r="N1037" s="236"/>
      <c r="O1037" s="92"/>
      <c r="P1037" s="92"/>
      <c r="Q1037" s="92"/>
      <c r="R1037" s="92"/>
      <c r="S1037" s="92"/>
      <c r="T1037" s="93"/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T1037" s="18" t="s">
        <v>132</v>
      </c>
      <c r="AU1037" s="18" t="s">
        <v>83</v>
      </c>
    </row>
    <row r="1038" s="2" customFormat="1">
      <c r="A1038" s="39"/>
      <c r="B1038" s="40"/>
      <c r="C1038" s="41"/>
      <c r="D1038" s="237" t="s">
        <v>134</v>
      </c>
      <c r="E1038" s="41"/>
      <c r="F1038" s="238" t="s">
        <v>1166</v>
      </c>
      <c r="G1038" s="41"/>
      <c r="H1038" s="41"/>
      <c r="I1038" s="234"/>
      <c r="J1038" s="41"/>
      <c r="K1038" s="41"/>
      <c r="L1038" s="45"/>
      <c r="M1038" s="235"/>
      <c r="N1038" s="236"/>
      <c r="O1038" s="92"/>
      <c r="P1038" s="92"/>
      <c r="Q1038" s="92"/>
      <c r="R1038" s="92"/>
      <c r="S1038" s="92"/>
      <c r="T1038" s="93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134</v>
      </c>
      <c r="AU1038" s="18" t="s">
        <v>83</v>
      </c>
    </row>
    <row r="1039" s="2" customFormat="1">
      <c r="A1039" s="39"/>
      <c r="B1039" s="40"/>
      <c r="C1039" s="41"/>
      <c r="D1039" s="232" t="s">
        <v>206</v>
      </c>
      <c r="E1039" s="41"/>
      <c r="F1039" s="271" t="s">
        <v>1119</v>
      </c>
      <c r="G1039" s="41"/>
      <c r="H1039" s="41"/>
      <c r="I1039" s="234"/>
      <c r="J1039" s="41"/>
      <c r="K1039" s="41"/>
      <c r="L1039" s="45"/>
      <c r="M1039" s="294"/>
      <c r="N1039" s="295"/>
      <c r="O1039" s="296"/>
      <c r="P1039" s="296"/>
      <c r="Q1039" s="296"/>
      <c r="R1039" s="296"/>
      <c r="S1039" s="296"/>
      <c r="T1039" s="297"/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T1039" s="18" t="s">
        <v>206</v>
      </c>
      <c r="AU1039" s="18" t="s">
        <v>83</v>
      </c>
    </row>
    <row r="1040" s="2" customFormat="1" ht="6.96" customHeight="1">
      <c r="A1040" s="39"/>
      <c r="B1040" s="67"/>
      <c r="C1040" s="68"/>
      <c r="D1040" s="68"/>
      <c r="E1040" s="68"/>
      <c r="F1040" s="68"/>
      <c r="G1040" s="68"/>
      <c r="H1040" s="68"/>
      <c r="I1040" s="68"/>
      <c r="J1040" s="68"/>
      <c r="K1040" s="68"/>
      <c r="L1040" s="45"/>
      <c r="M1040" s="39"/>
      <c r="O1040" s="39"/>
      <c r="P1040" s="39"/>
      <c r="Q1040" s="39"/>
      <c r="R1040" s="39"/>
      <c r="S1040" s="39"/>
      <c r="T1040" s="39"/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</row>
  </sheetData>
  <sheetProtection sheet="1" autoFilter="0" formatColumns="0" formatRows="0" objects="1" scenarios="1" spinCount="100000" saltValue="N6O//QbP00W8TyZEJ/FQ8EH1KNcae0tTc8eXfvhNp98vJexAfk+ie5Un78N1XYVLEdf9G7CAlAuFZ72GpIQ4kA==" hashValue="pHffJ9EEIojzWfsFGo4MLlrYKIsLmFoCoLTXLaAZi3Dft2powfyNNgI0h9gd+Kew06VPOSboRi4xj//TnuatVw==" algorithmName="SHA-512" password="CC35"/>
  <autoFilter ref="C128:K103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3_02/111251201"/>
    <hyperlink ref="F140" r:id="rId2" display="https://podminky.urs.cz/item/CS_URS_2023_02/112155311"/>
    <hyperlink ref="F145" r:id="rId3" display="https://podminky.urs.cz/item/CS_URS_2023_02/113107235"/>
    <hyperlink ref="F151" r:id="rId4" display="https://podminky.urs.cz/item/CS_URS_2023_02/119001421"/>
    <hyperlink ref="F161" r:id="rId5" display="https://podminky.urs.cz/item/CS_URS_2023_02/121151123"/>
    <hyperlink ref="F172" r:id="rId6" display="https://podminky.urs.cz/item/CS_URS_2023_02/122252502"/>
    <hyperlink ref="F185" r:id="rId7" display="https://podminky.urs.cz/item/CS_URS_2023_02/139001101"/>
    <hyperlink ref="F195" r:id="rId8" display="https://podminky.urs.cz/item/CS_URS_2023_02/162432511"/>
    <hyperlink ref="F206" r:id="rId9" display="https://podminky.urs.cz/item/CS_URS_2023_02/162751116"/>
    <hyperlink ref="F211" r:id="rId10" display="https://podminky.urs.cz/item/CS_URS_2023_02/167151112"/>
    <hyperlink ref="F215" r:id="rId11" display="https://podminky.urs.cz/item/CS_URS_2023_02/171201231"/>
    <hyperlink ref="F220" r:id="rId12" display="https://podminky.urs.cz/item/CS_URS_2023_02/174111311"/>
    <hyperlink ref="F254" r:id="rId13" display="https://podminky.urs.cz/item/CS_URS_2023_02/181351103"/>
    <hyperlink ref="F265" r:id="rId14" display="https://podminky.urs.cz/item/CS_URS_2023_02/181411121"/>
    <hyperlink ref="F270" r:id="rId15" display="https://podminky.urs.cz/item/CS_URS_2023_02/181411122"/>
    <hyperlink ref="F282" r:id="rId16" display="https://podminky.urs.cz/item/CS_URS_2023_02/212795111"/>
    <hyperlink ref="F291" r:id="rId17" display="https://podminky.urs.cz/item/CS_URS_2023_02/317321118"/>
    <hyperlink ref="F315" r:id="rId18" display="https://podminky.urs.cz/item/CS_URS_2023_02/317321191"/>
    <hyperlink ref="F318" r:id="rId19" display="https://podminky.urs.cz/item/CS_URS_2023_02/317353121"/>
    <hyperlink ref="F336" r:id="rId20" display="https://podminky.urs.cz/item/CS_URS_2023_02/317353221"/>
    <hyperlink ref="F339" r:id="rId21" display="https://podminky.urs.cz/item/CS_URS_2023_02/317361116"/>
    <hyperlink ref="F352" r:id="rId22" display="https://podminky.urs.cz/item/CS_URS_2023_02/334323218"/>
    <hyperlink ref="F363" r:id="rId23" display="https://podminky.urs.cz/item/CS_URS_2023_02/334323291"/>
    <hyperlink ref="F366" r:id="rId24" display="https://podminky.urs.cz/item/CS_URS_2023_02/334352111"/>
    <hyperlink ref="F383" r:id="rId25" display="https://podminky.urs.cz/item/CS_URS_2023_02/334352211"/>
    <hyperlink ref="F387" r:id="rId26" display="https://podminky.urs.cz/item/CS_URS_2023_02/273361412"/>
    <hyperlink ref="F396" r:id="rId27" display="https://podminky.urs.cz/item/CS_URS_2023_02/451475121"/>
    <hyperlink ref="F402" r:id="rId28" display="https://podminky.urs.cz/item/CS_URS_2023_02/451475122"/>
    <hyperlink ref="F407" r:id="rId29" display="https://podminky.urs.cz/item/CS_URS_2023_02/457311114"/>
    <hyperlink ref="F416" r:id="rId30" display="https://podminky.urs.cz/item/CS_URS_2023_02/457311117"/>
    <hyperlink ref="F425" r:id="rId31" display="https://podminky.urs.cz/item/CS_URS_2023_02/465513157"/>
    <hyperlink ref="F432" r:id="rId32" display="https://podminky.urs.cz/item/CS_URS_2023_02/572151111"/>
    <hyperlink ref="F440" r:id="rId33" display="https://podminky.urs.cz/item/CS_URS_2023_02/628613233"/>
    <hyperlink ref="F489" r:id="rId34" display="https://podminky.urs.cz/item/CS_URS_2023_02/894812203"/>
    <hyperlink ref="F492" r:id="rId35" display="https://podminky.urs.cz/item/CS_URS_2023_02/894812233"/>
    <hyperlink ref="F495" r:id="rId36" display="https://podminky.urs.cz/item/CS_URS_2023_02/894812249"/>
    <hyperlink ref="F498" r:id="rId37" display="https://podminky.urs.cz/item/CS_URS_2023_02/894812257"/>
    <hyperlink ref="F502" r:id="rId38" display="https://podminky.urs.cz/item/CS_URS_2023_02/911121211"/>
    <hyperlink ref="F511" r:id="rId39" display="https://podminky.urs.cz/item/CS_URS_2023_02/911121311"/>
    <hyperlink ref="F539" r:id="rId40" display="https://podminky.urs.cz/item/CS_URS_2023_02/925942315"/>
    <hyperlink ref="F580" r:id="rId41" display="https://podminky.urs.cz/item/CS_URS_2023_02/925942325"/>
    <hyperlink ref="F589" r:id="rId42" display="https://podminky.urs.cz/item/CS_URS_2023_02/931992121"/>
    <hyperlink ref="F598" r:id="rId43" display="https://podminky.urs.cz/item/CS_URS_2023_02/931994102"/>
    <hyperlink ref="F608" r:id="rId44" display="https://podminky.urs.cz/item/CS_URS_2023_02/931994142"/>
    <hyperlink ref="F621" r:id="rId45" display="https://podminky.urs.cz/item/CS_URS_2023_02/936942211"/>
    <hyperlink ref="F628" r:id="rId46" display="https://podminky.urs.cz/item/CS_URS_2023_02/938121111"/>
    <hyperlink ref="F634" r:id="rId47" display="https://podminky.urs.cz/item/CS_URS_2023_02/941111122"/>
    <hyperlink ref="F640" r:id="rId48" display="https://podminky.urs.cz/item/CS_URS_2023_02/941111222"/>
    <hyperlink ref="F646" r:id="rId49" display="https://podminky.urs.cz/item/CS_URS_2023_02/941111822"/>
    <hyperlink ref="F649" r:id="rId50" display="https://podminky.urs.cz/item/CS_URS_2023_02/942211111"/>
    <hyperlink ref="F654" r:id="rId51" display="https://podminky.urs.cz/item/CS_URS_2023_02/942211211"/>
    <hyperlink ref="F659" r:id="rId52" display="https://podminky.urs.cz/item/CS_URS_2023_02/942211811"/>
    <hyperlink ref="F662" r:id="rId53" display="https://podminky.urs.cz/item/CS_URS_2023_02/942322112"/>
    <hyperlink ref="F668" r:id="rId54" display="https://podminky.urs.cz/item/CS_URS_2023_02/942322212"/>
    <hyperlink ref="F673" r:id="rId55" display="https://podminky.urs.cz/item/CS_URS_2023_02/942322812"/>
    <hyperlink ref="F676" r:id="rId56" display="https://podminky.urs.cz/item/CS_URS_2023_02/943211111"/>
    <hyperlink ref="F684" r:id="rId57" display="https://podminky.urs.cz/item/CS_URS_2023_02/943211211"/>
    <hyperlink ref="F689" r:id="rId58" display="https://podminky.urs.cz/item/CS_URS_2023_02/943211811"/>
    <hyperlink ref="F692" r:id="rId59" display="https://podminky.urs.cz/item/CS_URS_2023_02/944611111"/>
    <hyperlink ref="F700" r:id="rId60" display="https://podminky.urs.cz/item/CS_URS_2023_02/944611211"/>
    <hyperlink ref="F706" r:id="rId61" display="https://podminky.urs.cz/item/CS_URS_2023_02/944611811"/>
    <hyperlink ref="F711" r:id="rId62" display="https://podminky.urs.cz/item/CS_URS_2023_02/953965131"/>
    <hyperlink ref="F716" r:id="rId63" display="https://podminky.urs.cz/item/CS_URS_2023_02/963051111"/>
    <hyperlink ref="F725" r:id="rId64" display="https://podminky.urs.cz/item/CS_URS_2023_02/966075141"/>
    <hyperlink ref="F732" r:id="rId65" display="https://podminky.urs.cz/item/CS_URS_2023_02/966075321"/>
    <hyperlink ref="F741" r:id="rId66" display="https://podminky.urs.cz/item/CS_URS_2023_02/977211112"/>
    <hyperlink ref="F748" r:id="rId67" display="https://podminky.urs.cz/item/CS_URS_2023_02/977211115"/>
    <hyperlink ref="F754" r:id="rId68" display="https://podminky.urs.cz/item/CS_URS_2023_02/985112113"/>
    <hyperlink ref="F764" r:id="rId69" display="https://podminky.urs.cz/item/CS_URS_2023_02/985121101"/>
    <hyperlink ref="F781" r:id="rId70" display="https://podminky.urs.cz/item/CS_URS_2023_02/985121201"/>
    <hyperlink ref="F788" r:id="rId71" display="https://podminky.urs.cz/item/CS_URS_2023_02/985311213"/>
    <hyperlink ref="F795" r:id="rId72" display="https://podminky.urs.cz/item/CS_URS_2023_02/985311217"/>
    <hyperlink ref="F802" r:id="rId73" display="https://podminky.urs.cz/item/CS_URS_2023_02/985311312"/>
    <hyperlink ref="F809" r:id="rId74" display="https://podminky.urs.cz/item/CS_URS_2023_02/985311313"/>
    <hyperlink ref="F816" r:id="rId75" display="https://podminky.urs.cz/item/CS_URS_2023_02/985321111"/>
    <hyperlink ref="F829" r:id="rId76" display="https://podminky.urs.cz/item/CS_URS_2023_02/985323111"/>
    <hyperlink ref="F834" r:id="rId77" display="https://podminky.urs.cz/item/CS_URS_2023_02/985324231"/>
    <hyperlink ref="F853" r:id="rId78" display="https://podminky.urs.cz/item/CS_URS_2023_02/985331213"/>
    <hyperlink ref="F862" r:id="rId79" display="https://podminky.urs.cz/item/CS_URS_2023_02/985331215"/>
    <hyperlink ref="F873" r:id="rId80" display="https://podminky.urs.cz/item/CS_URS_2023_02/985512113"/>
    <hyperlink ref="F886" r:id="rId81" display="https://podminky.urs.cz/item/CS_URS_2023_02/985512119"/>
    <hyperlink ref="F898" r:id="rId82" display="https://podminky.urs.cz/item/CS_URS_2023_02/985564111"/>
    <hyperlink ref="F903" r:id="rId83" display="https://podminky.urs.cz/item/CS_URS_2023_02/993111111"/>
    <hyperlink ref="F915" r:id="rId84" display="https://podminky.urs.cz/item/CS_URS_2023_02/993111119"/>
    <hyperlink ref="F920" r:id="rId85" display="https://podminky.urs.cz/item/CS_URS_2023_02/993121111"/>
    <hyperlink ref="F925" r:id="rId86" display="https://podminky.urs.cz/item/CS_URS_2023_02/993121119"/>
    <hyperlink ref="F931" r:id="rId87" display="https://podminky.urs.cz/item/CS_URS_2023_02/997013814"/>
    <hyperlink ref="F937" r:id="rId88" display="https://podminky.urs.cz/item/CS_URS_2023_02/997013841"/>
    <hyperlink ref="F943" r:id="rId89" display="https://podminky.urs.cz/item/CS_URS_2023_02/997013843"/>
    <hyperlink ref="F949" r:id="rId90" display="https://podminky.urs.cz/item/CS_URS_2023_02/997211511"/>
    <hyperlink ref="F953" r:id="rId91" display="https://podminky.urs.cz/item/CS_URS_2023_02/997211519"/>
    <hyperlink ref="F959" r:id="rId92" display="https://podminky.urs.cz/item/CS_URS_2023_02/997211521"/>
    <hyperlink ref="F964" r:id="rId93" display="https://podminky.urs.cz/item/CS_URS_2023_02/997211529"/>
    <hyperlink ref="F968" r:id="rId94" display="https://podminky.urs.cz/item/CS_URS_2023_02/997211611"/>
    <hyperlink ref="F976" r:id="rId95" display="https://podminky.urs.cz/item/CS_URS_2023_02/997211612"/>
    <hyperlink ref="F981" r:id="rId96" display="https://podminky.urs.cz/item/CS_URS_2023_02/997221861"/>
    <hyperlink ref="F991" r:id="rId97" display="https://podminky.urs.cz/item/CS_URS_2023_02/997221862"/>
    <hyperlink ref="F1000" r:id="rId98" display="https://podminky.urs.cz/item/CS_URS_2023_02/998212111"/>
    <hyperlink ref="F1003" r:id="rId99" display="https://podminky.urs.cz/item/CS_URS_2023_02/998212191"/>
    <hyperlink ref="F1009" r:id="rId100" display="https://podminky.urs.cz/item/CS_URS_2023_02/711131811"/>
    <hyperlink ref="F1034" r:id="rId101" display="https://podminky.urs.cz/item/CS_URS_2023_02/998711202"/>
    <hyperlink ref="F1038" r:id="rId102" display="https://podminky.urs.cz/item/CS_URS_2023_02/9987112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87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zakázky'!K6</f>
        <v>Oprava mostu v km 3,113 v úseku Ústí n. L. Střekov - Ústí n. L. západ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88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1167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zakázky'!AN8</f>
        <v>6. 12. 2023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zakázky'!AN10="","",'Rekapitulace zakázky'!AN10)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zakázky'!E11="","",'Rekapitulace zakázky'!E11)</f>
        <v xml:space="preserve"> </v>
      </c>
      <c r="F15" s="39"/>
      <c r="G15" s="39"/>
      <c r="H15" s="39"/>
      <c r="I15" s="141" t="s">
        <v>26</v>
      </c>
      <c r="J15" s="144" t="str">
        <f>IF('Rekapitulace zakázky'!AN11="","",'Rekapitulace zakázky'!AN11)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4"/>
      <c r="G18" s="144"/>
      <c r="H18" s="144"/>
      <c r="I18" s="141" t="s">
        <v>26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zakázky'!E17="","",'Rekapitulace zakázky'!E17)</f>
        <v xml:space="preserve"> </v>
      </c>
      <c r="F21" s="39"/>
      <c r="G21" s="39"/>
      <c r="H21" s="39"/>
      <c r="I21" s="141" t="s">
        <v>26</v>
      </c>
      <c r="J21" s="144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zakázky'!AN19="","",'Rekapitulace zakázky'!AN19)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zakázky'!E20="","",'Rekapitulace zakázky'!E20)</f>
        <v xml:space="preserve"> </v>
      </c>
      <c r="F24" s="39"/>
      <c r="G24" s="39"/>
      <c r="H24" s="39"/>
      <c r="I24" s="141" t="s">
        <v>26</v>
      </c>
      <c r="J24" s="144" t="str">
        <f>IF('Rekapitulace zakázky'!AN20="","",'Rekapitulace zakázky'!AN20)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ROUND((SUM(BE121:BE150)),  2)</f>
        <v>0</v>
      </c>
      <c r="G33" s="39"/>
      <c r="H33" s="39"/>
      <c r="I33" s="156">
        <v>0.20999999999999999</v>
      </c>
      <c r="J33" s="155">
        <f>ROUND(((SUM(BE121:BE150))*I33),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ROUND((SUM(BF121:BF150)),  2)</f>
        <v>0</v>
      </c>
      <c r="G34" s="39"/>
      <c r="H34" s="39"/>
      <c r="I34" s="156">
        <v>0.14999999999999999</v>
      </c>
      <c r="J34" s="155">
        <f>ROUND(((SUM(BF121:BF150))*I34),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ROUND((SUM(BG121:BG150)),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ROUND((SUM(BH121:BH150)),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ROUND((SUM(BI121:BI150)),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mostu v km 3,113 v úseku Ústí n. L. Střekov - Ústí n. L. západ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002 -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91</v>
      </c>
      <c r="D94" s="177"/>
      <c r="E94" s="177"/>
      <c r="F94" s="177"/>
      <c r="G94" s="177"/>
      <c r="H94" s="177"/>
      <c r="I94" s="177"/>
      <c r="J94" s="178" t="s">
        <v>92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93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94</v>
      </c>
    </row>
    <row r="97" s="9" customFormat="1" ht="24.96" customHeight="1">
      <c r="A97" s="9"/>
      <c r="B97" s="180"/>
      <c r="C97" s="181"/>
      <c r="D97" s="182" t="s">
        <v>1168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1169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1170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1171</v>
      </c>
      <c r="E100" s="189"/>
      <c r="F100" s="189"/>
      <c r="G100" s="189"/>
      <c r="H100" s="189"/>
      <c r="I100" s="189"/>
      <c r="J100" s="190">
        <f>J137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1172</v>
      </c>
      <c r="E101" s="189"/>
      <c r="F101" s="189"/>
      <c r="G101" s="189"/>
      <c r="H101" s="189"/>
      <c r="I101" s="189"/>
      <c r="J101" s="190">
        <f>J146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108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>Oprava mostu v km 3,113 v úseku Ústí n. L. Střekov - Ústí n. L. západ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88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002 - VRN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6. 12. 2023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109</v>
      </c>
      <c r="D120" s="195" t="s">
        <v>58</v>
      </c>
      <c r="E120" s="195" t="s">
        <v>54</v>
      </c>
      <c r="F120" s="195" t="s">
        <v>55</v>
      </c>
      <c r="G120" s="195" t="s">
        <v>110</v>
      </c>
      <c r="H120" s="195" t="s">
        <v>111</v>
      </c>
      <c r="I120" s="195" t="s">
        <v>112</v>
      </c>
      <c r="J120" s="195" t="s">
        <v>92</v>
      </c>
      <c r="K120" s="196" t="s">
        <v>113</v>
      </c>
      <c r="L120" s="197"/>
      <c r="M120" s="101" t="s">
        <v>1</v>
      </c>
      <c r="N120" s="102" t="s">
        <v>37</v>
      </c>
      <c r="O120" s="102" t="s">
        <v>114</v>
      </c>
      <c r="P120" s="102" t="s">
        <v>115</v>
      </c>
      <c r="Q120" s="102" t="s">
        <v>116</v>
      </c>
      <c r="R120" s="102" t="s">
        <v>117</v>
      </c>
      <c r="S120" s="102" t="s">
        <v>118</v>
      </c>
      <c r="T120" s="103" t="s">
        <v>119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120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0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94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85</v>
      </c>
      <c r="F122" s="206" t="s">
        <v>1173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P123+P132+P137+P146</f>
        <v>0</v>
      </c>
      <c r="Q122" s="211"/>
      <c r="R122" s="212">
        <f>R123+R132+R137+R146</f>
        <v>0</v>
      </c>
      <c r="S122" s="211"/>
      <c r="T122" s="213">
        <f>T123+T132+T137+T146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164</v>
      </c>
      <c r="AT122" s="215" t="s">
        <v>72</v>
      </c>
      <c r="AU122" s="215" t="s">
        <v>73</v>
      </c>
      <c r="AY122" s="214" t="s">
        <v>123</v>
      </c>
      <c r="BK122" s="216">
        <f>BK123+BK132+BK137+BK146</f>
        <v>0</v>
      </c>
    </row>
    <row r="123" s="12" customFormat="1" ht="22.8" customHeight="1">
      <c r="A123" s="12"/>
      <c r="B123" s="203"/>
      <c r="C123" s="204"/>
      <c r="D123" s="205" t="s">
        <v>72</v>
      </c>
      <c r="E123" s="217" t="s">
        <v>1174</v>
      </c>
      <c r="F123" s="217" t="s">
        <v>1175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SUM(P124:P131)</f>
        <v>0</v>
      </c>
      <c r="Q123" s="211"/>
      <c r="R123" s="212">
        <f>SUM(R124:R131)</f>
        <v>0</v>
      </c>
      <c r="S123" s="211"/>
      <c r="T123" s="213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164</v>
      </c>
      <c r="AT123" s="215" t="s">
        <v>72</v>
      </c>
      <c r="AU123" s="215" t="s">
        <v>81</v>
      </c>
      <c r="AY123" s="214" t="s">
        <v>123</v>
      </c>
      <c r="BK123" s="216">
        <f>SUM(BK124:BK131)</f>
        <v>0</v>
      </c>
    </row>
    <row r="124" s="2" customFormat="1" ht="16.5" customHeight="1">
      <c r="A124" s="39"/>
      <c r="B124" s="40"/>
      <c r="C124" s="219" t="s">
        <v>81</v>
      </c>
      <c r="D124" s="219" t="s">
        <v>125</v>
      </c>
      <c r="E124" s="220" t="s">
        <v>1176</v>
      </c>
      <c r="F124" s="221" t="s">
        <v>1177</v>
      </c>
      <c r="G124" s="222" t="s">
        <v>1178</v>
      </c>
      <c r="H124" s="223">
        <v>1</v>
      </c>
      <c r="I124" s="224"/>
      <c r="J124" s="225">
        <f>ROUND(I124*H124,2)</f>
        <v>0</v>
      </c>
      <c r="K124" s="221" t="s">
        <v>129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130</v>
      </c>
      <c r="AT124" s="230" t="s">
        <v>125</v>
      </c>
      <c r="AU124" s="230" t="s">
        <v>83</v>
      </c>
      <c r="AY124" s="18" t="s">
        <v>123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130</v>
      </c>
      <c r="BM124" s="230" t="s">
        <v>1179</v>
      </c>
    </row>
    <row r="125" s="2" customFormat="1">
      <c r="A125" s="39"/>
      <c r="B125" s="40"/>
      <c r="C125" s="41"/>
      <c r="D125" s="232" t="s">
        <v>132</v>
      </c>
      <c r="E125" s="41"/>
      <c r="F125" s="233" t="s">
        <v>1177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132</v>
      </c>
      <c r="AU125" s="18" t="s">
        <v>83</v>
      </c>
    </row>
    <row r="126" s="2" customFormat="1">
      <c r="A126" s="39"/>
      <c r="B126" s="40"/>
      <c r="C126" s="41"/>
      <c r="D126" s="237" t="s">
        <v>134</v>
      </c>
      <c r="E126" s="41"/>
      <c r="F126" s="238" t="s">
        <v>1180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134</v>
      </c>
      <c r="AU126" s="18" t="s">
        <v>83</v>
      </c>
    </row>
    <row r="127" s="2" customFormat="1">
      <c r="A127" s="39"/>
      <c r="B127" s="40"/>
      <c r="C127" s="41"/>
      <c r="D127" s="232" t="s">
        <v>206</v>
      </c>
      <c r="E127" s="41"/>
      <c r="F127" s="271" t="s">
        <v>1181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206</v>
      </c>
      <c r="AU127" s="18" t="s">
        <v>83</v>
      </c>
    </row>
    <row r="128" s="2" customFormat="1" ht="16.5" customHeight="1">
      <c r="A128" s="39"/>
      <c r="B128" s="40"/>
      <c r="C128" s="219" t="s">
        <v>83</v>
      </c>
      <c r="D128" s="219" t="s">
        <v>125</v>
      </c>
      <c r="E128" s="220" t="s">
        <v>1182</v>
      </c>
      <c r="F128" s="221" t="s">
        <v>1183</v>
      </c>
      <c r="G128" s="222" t="s">
        <v>1178</v>
      </c>
      <c r="H128" s="223">
        <v>1</v>
      </c>
      <c r="I128" s="224"/>
      <c r="J128" s="225">
        <f>ROUND(I128*H128,2)</f>
        <v>0</v>
      </c>
      <c r="K128" s="221" t="s">
        <v>129</v>
      </c>
      <c r="L128" s="45"/>
      <c r="M128" s="226" t="s">
        <v>1</v>
      </c>
      <c r="N128" s="227" t="s">
        <v>38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130</v>
      </c>
      <c r="AT128" s="230" t="s">
        <v>125</v>
      </c>
      <c r="AU128" s="230" t="s">
        <v>83</v>
      </c>
      <c r="AY128" s="18" t="s">
        <v>123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130</v>
      </c>
      <c r="BM128" s="230" t="s">
        <v>1184</v>
      </c>
    </row>
    <row r="129" s="2" customFormat="1">
      <c r="A129" s="39"/>
      <c r="B129" s="40"/>
      <c r="C129" s="41"/>
      <c r="D129" s="232" t="s">
        <v>132</v>
      </c>
      <c r="E129" s="41"/>
      <c r="F129" s="233" t="s">
        <v>1183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132</v>
      </c>
      <c r="AU129" s="18" t="s">
        <v>83</v>
      </c>
    </row>
    <row r="130" s="2" customFormat="1">
      <c r="A130" s="39"/>
      <c r="B130" s="40"/>
      <c r="C130" s="41"/>
      <c r="D130" s="237" t="s">
        <v>134</v>
      </c>
      <c r="E130" s="41"/>
      <c r="F130" s="238" t="s">
        <v>1185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83</v>
      </c>
    </row>
    <row r="131" s="2" customFormat="1">
      <c r="A131" s="39"/>
      <c r="B131" s="40"/>
      <c r="C131" s="41"/>
      <c r="D131" s="232" t="s">
        <v>206</v>
      </c>
      <c r="E131" s="41"/>
      <c r="F131" s="271" t="s">
        <v>1186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206</v>
      </c>
      <c r="AU131" s="18" t="s">
        <v>83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1187</v>
      </c>
      <c r="F132" s="217" t="s">
        <v>1188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SUM(P133:P136)</f>
        <v>0</v>
      </c>
      <c r="Q132" s="211"/>
      <c r="R132" s="212">
        <f>SUM(R133:R136)</f>
        <v>0</v>
      </c>
      <c r="S132" s="211"/>
      <c r="T132" s="213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164</v>
      </c>
      <c r="AT132" s="215" t="s">
        <v>72</v>
      </c>
      <c r="AU132" s="215" t="s">
        <v>81</v>
      </c>
      <c r="AY132" s="214" t="s">
        <v>123</v>
      </c>
      <c r="BK132" s="216">
        <f>SUM(BK133:BK136)</f>
        <v>0</v>
      </c>
    </row>
    <row r="133" s="2" customFormat="1" ht="16.5" customHeight="1">
      <c r="A133" s="39"/>
      <c r="B133" s="40"/>
      <c r="C133" s="219" t="s">
        <v>146</v>
      </c>
      <c r="D133" s="219" t="s">
        <v>125</v>
      </c>
      <c r="E133" s="220" t="s">
        <v>1189</v>
      </c>
      <c r="F133" s="221" t="s">
        <v>1188</v>
      </c>
      <c r="G133" s="222" t="s">
        <v>1178</v>
      </c>
      <c r="H133" s="223">
        <v>1</v>
      </c>
      <c r="I133" s="224"/>
      <c r="J133" s="225">
        <f>ROUND(I133*H133,2)</f>
        <v>0</v>
      </c>
      <c r="K133" s="221" t="s">
        <v>129</v>
      </c>
      <c r="L133" s="45"/>
      <c r="M133" s="226" t="s">
        <v>1</v>
      </c>
      <c r="N133" s="227" t="s">
        <v>38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130</v>
      </c>
      <c r="AT133" s="230" t="s">
        <v>125</v>
      </c>
      <c r="AU133" s="230" t="s">
        <v>83</v>
      </c>
      <c r="AY133" s="18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81</v>
      </c>
      <c r="BK133" s="231">
        <f>ROUND(I133*H133,2)</f>
        <v>0</v>
      </c>
      <c r="BL133" s="18" t="s">
        <v>130</v>
      </c>
      <c r="BM133" s="230" t="s">
        <v>1190</v>
      </c>
    </row>
    <row r="134" s="2" customFormat="1">
      <c r="A134" s="39"/>
      <c r="B134" s="40"/>
      <c r="C134" s="41"/>
      <c r="D134" s="232" t="s">
        <v>132</v>
      </c>
      <c r="E134" s="41"/>
      <c r="F134" s="233" t="s">
        <v>1188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132</v>
      </c>
      <c r="AU134" s="18" t="s">
        <v>83</v>
      </c>
    </row>
    <row r="135" s="2" customFormat="1">
      <c r="A135" s="39"/>
      <c r="B135" s="40"/>
      <c r="C135" s="41"/>
      <c r="D135" s="237" t="s">
        <v>134</v>
      </c>
      <c r="E135" s="41"/>
      <c r="F135" s="238" t="s">
        <v>1191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83</v>
      </c>
    </row>
    <row r="136" s="2" customFormat="1">
      <c r="A136" s="39"/>
      <c r="B136" s="40"/>
      <c r="C136" s="41"/>
      <c r="D136" s="232" t="s">
        <v>206</v>
      </c>
      <c r="E136" s="41"/>
      <c r="F136" s="271" t="s">
        <v>1192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206</v>
      </c>
      <c r="AU136" s="18" t="s">
        <v>83</v>
      </c>
    </row>
    <row r="137" s="12" customFormat="1" ht="22.8" customHeight="1">
      <c r="A137" s="12"/>
      <c r="B137" s="203"/>
      <c r="C137" s="204"/>
      <c r="D137" s="205" t="s">
        <v>72</v>
      </c>
      <c r="E137" s="217" t="s">
        <v>1193</v>
      </c>
      <c r="F137" s="217" t="s">
        <v>1194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SUM(P138:P145)</f>
        <v>0</v>
      </c>
      <c r="Q137" s="211"/>
      <c r="R137" s="212">
        <f>SUM(R138:R145)</f>
        <v>0</v>
      </c>
      <c r="S137" s="211"/>
      <c r="T137" s="213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164</v>
      </c>
      <c r="AT137" s="215" t="s">
        <v>72</v>
      </c>
      <c r="AU137" s="215" t="s">
        <v>81</v>
      </c>
      <c r="AY137" s="214" t="s">
        <v>123</v>
      </c>
      <c r="BK137" s="216">
        <f>SUM(BK138:BK145)</f>
        <v>0</v>
      </c>
    </row>
    <row r="138" s="2" customFormat="1" ht="16.5" customHeight="1">
      <c r="A138" s="39"/>
      <c r="B138" s="40"/>
      <c r="C138" s="219" t="s">
        <v>130</v>
      </c>
      <c r="D138" s="219" t="s">
        <v>125</v>
      </c>
      <c r="E138" s="220" t="s">
        <v>1195</v>
      </c>
      <c r="F138" s="221" t="s">
        <v>1196</v>
      </c>
      <c r="G138" s="222" t="s">
        <v>1178</v>
      </c>
      <c r="H138" s="223">
        <v>1</v>
      </c>
      <c r="I138" s="224"/>
      <c r="J138" s="225">
        <f>ROUND(I138*H138,2)</f>
        <v>0</v>
      </c>
      <c r="K138" s="221" t="s">
        <v>129</v>
      </c>
      <c r="L138" s="45"/>
      <c r="M138" s="226" t="s">
        <v>1</v>
      </c>
      <c r="N138" s="227" t="s">
        <v>38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1197</v>
      </c>
      <c r="AT138" s="230" t="s">
        <v>125</v>
      </c>
      <c r="AU138" s="230" t="s">
        <v>83</v>
      </c>
      <c r="AY138" s="18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81</v>
      </c>
      <c r="BK138" s="231">
        <f>ROUND(I138*H138,2)</f>
        <v>0</v>
      </c>
      <c r="BL138" s="18" t="s">
        <v>1197</v>
      </c>
      <c r="BM138" s="230" t="s">
        <v>1198</v>
      </c>
    </row>
    <row r="139" s="2" customFormat="1">
      <c r="A139" s="39"/>
      <c r="B139" s="40"/>
      <c r="C139" s="41"/>
      <c r="D139" s="232" t="s">
        <v>132</v>
      </c>
      <c r="E139" s="41"/>
      <c r="F139" s="233" t="s">
        <v>1199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132</v>
      </c>
      <c r="AU139" s="18" t="s">
        <v>83</v>
      </c>
    </row>
    <row r="140" s="2" customFormat="1">
      <c r="A140" s="39"/>
      <c r="B140" s="40"/>
      <c r="C140" s="41"/>
      <c r="D140" s="237" t="s">
        <v>134</v>
      </c>
      <c r="E140" s="41"/>
      <c r="F140" s="238" t="s">
        <v>1200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83</v>
      </c>
    </row>
    <row r="141" s="2" customFormat="1">
      <c r="A141" s="39"/>
      <c r="B141" s="40"/>
      <c r="C141" s="41"/>
      <c r="D141" s="232" t="s">
        <v>206</v>
      </c>
      <c r="E141" s="41"/>
      <c r="F141" s="271" t="s">
        <v>1201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206</v>
      </c>
      <c r="AU141" s="18" t="s">
        <v>83</v>
      </c>
    </row>
    <row r="142" s="2" customFormat="1" ht="16.5" customHeight="1">
      <c r="A142" s="39"/>
      <c r="B142" s="40"/>
      <c r="C142" s="219" t="s">
        <v>164</v>
      </c>
      <c r="D142" s="219" t="s">
        <v>125</v>
      </c>
      <c r="E142" s="220" t="s">
        <v>1202</v>
      </c>
      <c r="F142" s="221" t="s">
        <v>1203</v>
      </c>
      <c r="G142" s="222" t="s">
        <v>1178</v>
      </c>
      <c r="H142" s="223">
        <v>1</v>
      </c>
      <c r="I142" s="224"/>
      <c r="J142" s="225">
        <f>ROUND(I142*H142,2)</f>
        <v>0</v>
      </c>
      <c r="K142" s="221" t="s">
        <v>129</v>
      </c>
      <c r="L142" s="45"/>
      <c r="M142" s="226" t="s">
        <v>1</v>
      </c>
      <c r="N142" s="227" t="s">
        <v>38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1197</v>
      </c>
      <c r="AT142" s="230" t="s">
        <v>125</v>
      </c>
      <c r="AU142" s="230" t="s">
        <v>83</v>
      </c>
      <c r="AY142" s="18" t="s">
        <v>123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81</v>
      </c>
      <c r="BK142" s="231">
        <f>ROUND(I142*H142,2)</f>
        <v>0</v>
      </c>
      <c r="BL142" s="18" t="s">
        <v>1197</v>
      </c>
      <c r="BM142" s="230" t="s">
        <v>1204</v>
      </c>
    </row>
    <row r="143" s="2" customFormat="1">
      <c r="A143" s="39"/>
      <c r="B143" s="40"/>
      <c r="C143" s="41"/>
      <c r="D143" s="232" t="s">
        <v>132</v>
      </c>
      <c r="E143" s="41"/>
      <c r="F143" s="233" t="s">
        <v>1203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132</v>
      </c>
      <c r="AU143" s="18" t="s">
        <v>83</v>
      </c>
    </row>
    <row r="144" s="2" customFormat="1">
      <c r="A144" s="39"/>
      <c r="B144" s="40"/>
      <c r="C144" s="41"/>
      <c r="D144" s="237" t="s">
        <v>134</v>
      </c>
      <c r="E144" s="41"/>
      <c r="F144" s="238" t="s">
        <v>1205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83</v>
      </c>
    </row>
    <row r="145" s="2" customFormat="1">
      <c r="A145" s="39"/>
      <c r="B145" s="40"/>
      <c r="C145" s="41"/>
      <c r="D145" s="232" t="s">
        <v>206</v>
      </c>
      <c r="E145" s="41"/>
      <c r="F145" s="271" t="s">
        <v>1206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206</v>
      </c>
      <c r="AU145" s="18" t="s">
        <v>83</v>
      </c>
    </row>
    <row r="146" s="12" customFormat="1" ht="22.8" customHeight="1">
      <c r="A146" s="12"/>
      <c r="B146" s="203"/>
      <c r="C146" s="204"/>
      <c r="D146" s="205" t="s">
        <v>72</v>
      </c>
      <c r="E146" s="217" t="s">
        <v>1207</v>
      </c>
      <c r="F146" s="217" t="s">
        <v>1208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SUM(P147:P150)</f>
        <v>0</v>
      </c>
      <c r="Q146" s="211"/>
      <c r="R146" s="212">
        <f>SUM(R147:R150)</f>
        <v>0</v>
      </c>
      <c r="S146" s="211"/>
      <c r="T146" s="213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164</v>
      </c>
      <c r="AT146" s="215" t="s">
        <v>72</v>
      </c>
      <c r="AU146" s="215" t="s">
        <v>81</v>
      </c>
      <c r="AY146" s="214" t="s">
        <v>123</v>
      </c>
      <c r="BK146" s="216">
        <f>SUM(BK147:BK150)</f>
        <v>0</v>
      </c>
    </row>
    <row r="147" s="2" customFormat="1" ht="16.5" customHeight="1">
      <c r="A147" s="39"/>
      <c r="B147" s="40"/>
      <c r="C147" s="219" t="s">
        <v>176</v>
      </c>
      <c r="D147" s="219" t="s">
        <v>125</v>
      </c>
      <c r="E147" s="220" t="s">
        <v>1209</v>
      </c>
      <c r="F147" s="221" t="s">
        <v>1208</v>
      </c>
      <c r="G147" s="222" t="s">
        <v>1178</v>
      </c>
      <c r="H147" s="223">
        <v>1</v>
      </c>
      <c r="I147" s="224"/>
      <c r="J147" s="225">
        <f>ROUND(I147*H147,2)</f>
        <v>0</v>
      </c>
      <c r="K147" s="221" t="s">
        <v>129</v>
      </c>
      <c r="L147" s="45"/>
      <c r="M147" s="226" t="s">
        <v>1</v>
      </c>
      <c r="N147" s="227" t="s">
        <v>38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1197</v>
      </c>
      <c r="AT147" s="230" t="s">
        <v>125</v>
      </c>
      <c r="AU147" s="230" t="s">
        <v>83</v>
      </c>
      <c r="AY147" s="18" t="s">
        <v>123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1197</v>
      </c>
      <c r="BM147" s="230" t="s">
        <v>1210</v>
      </c>
    </row>
    <row r="148" s="2" customFormat="1">
      <c r="A148" s="39"/>
      <c r="B148" s="40"/>
      <c r="C148" s="41"/>
      <c r="D148" s="232" t="s">
        <v>132</v>
      </c>
      <c r="E148" s="41"/>
      <c r="F148" s="233" t="s">
        <v>1208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132</v>
      </c>
      <c r="AU148" s="18" t="s">
        <v>83</v>
      </c>
    </row>
    <row r="149" s="2" customFormat="1">
      <c r="A149" s="39"/>
      <c r="B149" s="40"/>
      <c r="C149" s="41"/>
      <c r="D149" s="237" t="s">
        <v>134</v>
      </c>
      <c r="E149" s="41"/>
      <c r="F149" s="238" t="s">
        <v>1211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83</v>
      </c>
    </row>
    <row r="150" s="2" customFormat="1">
      <c r="A150" s="39"/>
      <c r="B150" s="40"/>
      <c r="C150" s="41"/>
      <c r="D150" s="232" t="s">
        <v>206</v>
      </c>
      <c r="E150" s="41"/>
      <c r="F150" s="271" t="s">
        <v>1119</v>
      </c>
      <c r="G150" s="41"/>
      <c r="H150" s="41"/>
      <c r="I150" s="234"/>
      <c r="J150" s="41"/>
      <c r="K150" s="41"/>
      <c r="L150" s="45"/>
      <c r="M150" s="294"/>
      <c r="N150" s="295"/>
      <c r="O150" s="296"/>
      <c r="P150" s="296"/>
      <c r="Q150" s="296"/>
      <c r="R150" s="296"/>
      <c r="S150" s="296"/>
      <c r="T150" s="297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206</v>
      </c>
      <c r="AU150" s="18" t="s">
        <v>83</v>
      </c>
    </row>
    <row r="151" s="2" customFormat="1" ht="6.96" customHeight="1">
      <c r="A151" s="39"/>
      <c r="B151" s="67"/>
      <c r="C151" s="68"/>
      <c r="D151" s="68"/>
      <c r="E151" s="68"/>
      <c r="F151" s="68"/>
      <c r="G151" s="68"/>
      <c r="H151" s="68"/>
      <c r="I151" s="68"/>
      <c r="J151" s="68"/>
      <c r="K151" s="68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U6D/+VCm2lTKEQJ2MkG2t7JChBccxRoM2o2O7dGDcp1N/gjijueHan/B7s7pARAQXF5z6FonUgdm+QIJol65jA==" hashValue="jd3TxqOJrFSimAIQCCGzOBm4MpsjrEA2kglTQ+ppzrtm5M5PEIQNIkLehzl2emHBvkaG+hT3ta3bj6Dj4CNgVw==" algorithmName="SHA-512" password="CC35"/>
  <autoFilter ref="C120:K15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3_02/012002000"/>
    <hyperlink ref="F130" r:id="rId2" display="https://podminky.urs.cz/item/CS_URS_2023_02/013002000"/>
    <hyperlink ref="F135" r:id="rId3" display="https://podminky.urs.cz/item/CS_URS_2023_02/030001000"/>
    <hyperlink ref="F140" r:id="rId4" display="https://podminky.urs.cz/item/CS_URS_2023_02/043134000"/>
    <hyperlink ref="F144" r:id="rId5" display="https://podminky.urs.cz/item/CS_URS_2023_02/043203003"/>
    <hyperlink ref="F149" r:id="rId6" display="https://podminky.urs.cz/item/CS_URS_2023_02/06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2023-12-06T14:01:52Z</dcterms:created>
  <dcterms:modified xsi:type="dcterms:W3CDTF">2023-12-06T14:01:58Z</dcterms:modified>
</cp:coreProperties>
</file>